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  <externalReference r:id="rId7"/>
  </externalReferences>
  <calcPr calcId="162913" iterate="1"/>
</workbook>
</file>

<file path=xl/calcChain.xml><?xml version="1.0" encoding="utf-8"?>
<calcChain xmlns="http://schemas.openxmlformats.org/spreadsheetml/2006/main">
  <c r="U119" i="1" l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W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D123" i="1"/>
  <c r="A119" i="1"/>
  <c r="B119" i="1"/>
  <c r="A118" i="1"/>
  <c r="B118" i="1"/>
  <c r="A117" i="1"/>
  <c r="B117" i="1"/>
  <c r="A116" i="1"/>
  <c r="B116" i="1"/>
  <c r="A115" i="1"/>
  <c r="B115" i="1"/>
  <c r="A113" i="1"/>
  <c r="B113" i="1"/>
  <c r="A114" i="1"/>
  <c r="B114" i="1"/>
  <c r="A111" i="1"/>
  <c r="B111" i="1"/>
  <c r="A112" i="1"/>
  <c r="B112" i="1"/>
  <c r="A110" i="1"/>
  <c r="B110" i="1"/>
  <c r="A109" i="1"/>
  <c r="B109" i="1"/>
  <c r="A108" i="1"/>
  <c r="B108" i="1"/>
  <c r="A107" i="1"/>
  <c r="B107" i="1"/>
  <c r="A104" i="1"/>
  <c r="B104" i="1"/>
  <c r="A105" i="1"/>
  <c r="B105" i="1"/>
  <c r="A106" i="1"/>
  <c r="B106" i="1"/>
  <c r="A103" i="1"/>
  <c r="B10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D94" i="1"/>
  <c r="A91" i="1"/>
  <c r="B91" i="1"/>
  <c r="A85" i="1"/>
  <c r="B85" i="1"/>
  <c r="A84" i="1"/>
  <c r="B84" i="1"/>
  <c r="A79" i="1"/>
  <c r="B79" i="1"/>
  <c r="A80" i="1"/>
  <c r="B80" i="1"/>
  <c r="A81" i="1"/>
  <c r="B81" i="1"/>
  <c r="A82" i="1"/>
  <c r="B82" i="1"/>
  <c r="A78" i="1"/>
  <c r="B78" i="1"/>
  <c r="A77" i="1"/>
  <c r="B77" i="1"/>
  <c r="A75" i="1"/>
  <c r="B75" i="1"/>
  <c r="A76" i="1"/>
  <c r="B76" i="1"/>
  <c r="A60" i="1" l="1"/>
  <c r="B60" i="1"/>
  <c r="A59" i="1"/>
  <c r="B59" i="1"/>
  <c r="A56" i="1"/>
  <c r="B56" i="1"/>
  <c r="A57" i="1"/>
  <c r="B57" i="1"/>
  <c r="A58" i="1"/>
  <c r="B58" i="1"/>
  <c r="A55" i="1"/>
  <c r="B55" i="1"/>
  <c r="A54" i="1"/>
  <c r="B54" i="1"/>
  <c r="A52" i="1"/>
  <c r="B52" i="1"/>
  <c r="A53" i="1"/>
  <c r="B53" i="1"/>
  <c r="A51" i="1"/>
  <c r="B51" i="1"/>
  <c r="A50" i="1"/>
  <c r="B50" i="1"/>
  <c r="A48" i="1"/>
  <c r="B48" i="1"/>
  <c r="A49" i="1"/>
  <c r="B49" i="1"/>
  <c r="A47" i="1"/>
  <c r="B47" i="1"/>
  <c r="A46" i="1"/>
  <c r="B46" i="1"/>
  <c r="A44" i="1"/>
  <c r="B44" i="1"/>
  <c r="A45" i="1"/>
  <c r="B45" i="1"/>
  <c r="A43" i="1"/>
  <c r="B43" i="1"/>
  <c r="A42" i="1"/>
  <c r="B42" i="1"/>
  <c r="A27" i="1" l="1"/>
  <c r="B27" i="1"/>
  <c r="A26" i="1"/>
  <c r="B26" i="1"/>
  <c r="A25" i="1"/>
  <c r="B25" i="1"/>
  <c r="A23" i="1"/>
  <c r="B23" i="1"/>
  <c r="A24" i="1"/>
  <c r="B24" i="1"/>
  <c r="A21" i="1"/>
  <c r="B21" i="1"/>
  <c r="A22" i="1"/>
  <c r="B22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A102" i="1" l="1"/>
  <c r="B102" i="1"/>
  <c r="A83" i="1" l="1"/>
  <c r="B83" i="1"/>
  <c r="W74" i="1"/>
  <c r="X74" i="1"/>
  <c r="Y74" i="1"/>
  <c r="Z74" i="1"/>
  <c r="AA74" i="1"/>
  <c r="AB74" i="1"/>
  <c r="AC74" i="1"/>
  <c r="AF74" i="1"/>
  <c r="AG74" i="1"/>
  <c r="AH74" i="1"/>
  <c r="AI74" i="1"/>
  <c r="AJ74" i="1"/>
  <c r="AK74" i="1"/>
  <c r="AL74" i="1"/>
  <c r="AN74" i="1"/>
  <c r="AO74" i="1"/>
  <c r="AP74" i="1"/>
  <c r="G74" i="1"/>
  <c r="H74" i="1"/>
  <c r="I74" i="1"/>
  <c r="J74" i="1"/>
  <c r="K74" i="1"/>
  <c r="L74" i="1"/>
  <c r="M74" i="1"/>
  <c r="N74" i="1"/>
  <c r="O74" i="1"/>
  <c r="P74" i="1"/>
  <c r="Q74" i="1"/>
  <c r="R74" i="1"/>
  <c r="A74" i="1"/>
  <c r="B74" i="1"/>
  <c r="A73" i="1"/>
  <c r="B73" i="1"/>
  <c r="P33" i="1" l="1"/>
  <c r="V99" i="1" l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AV116" i="1" l="1"/>
  <c r="AV117" i="1"/>
  <c r="AV118" i="1"/>
  <c r="U116" i="1"/>
  <c r="U117" i="1"/>
  <c r="U118" i="1"/>
  <c r="C123" i="1"/>
  <c r="X94" i="1"/>
  <c r="Y94" i="1"/>
  <c r="Z94" i="1"/>
  <c r="AA94" i="1"/>
  <c r="AB94" i="1"/>
  <c r="AC94" i="1"/>
  <c r="AD94" i="1"/>
  <c r="AE94" i="1"/>
  <c r="AF94" i="1"/>
  <c r="AI94" i="1"/>
  <c r="AJ94" i="1"/>
  <c r="AM94" i="1"/>
  <c r="AN94" i="1"/>
  <c r="AO94" i="1"/>
  <c r="AP94" i="1"/>
  <c r="AQ94" i="1"/>
  <c r="AR94" i="1"/>
  <c r="AS94" i="1"/>
  <c r="AT94" i="1"/>
  <c r="AU94" i="1"/>
  <c r="W94" i="1"/>
  <c r="C94" i="1"/>
  <c r="AV90" i="1"/>
  <c r="U90" i="1"/>
  <c r="U87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C64" i="1"/>
  <c r="X64" i="1"/>
  <c r="Y64" i="1"/>
  <c r="Z64" i="1"/>
  <c r="AA64" i="1"/>
  <c r="AB64" i="1"/>
  <c r="AC64" i="1"/>
  <c r="AD64" i="1"/>
  <c r="AE64" i="1"/>
  <c r="AF64" i="1"/>
  <c r="AG64" i="1"/>
  <c r="AI64" i="1"/>
  <c r="AK64" i="1"/>
  <c r="AM64" i="1"/>
  <c r="AO64" i="1"/>
  <c r="AQ64" i="1"/>
  <c r="AR64" i="1"/>
  <c r="AS64" i="1"/>
  <c r="AT64" i="1"/>
  <c r="AU64" i="1"/>
  <c r="W64" i="1"/>
  <c r="AV60" i="1"/>
  <c r="AV61" i="1"/>
  <c r="T33" i="1"/>
  <c r="U16" i="1"/>
  <c r="AV87" i="1" l="1"/>
  <c r="U85" i="1"/>
  <c r="U86" i="1"/>
  <c r="AV85" i="1"/>
  <c r="AV86" i="1"/>
  <c r="AV59" i="1" l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62" i="1"/>
  <c r="AV63" i="1"/>
  <c r="AV42" i="1"/>
  <c r="AV64" i="1" l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10" i="1"/>
  <c r="AT33" i="1"/>
  <c r="AV122" i="1"/>
  <c r="U122" i="1"/>
  <c r="AV121" i="1"/>
  <c r="U121" i="1"/>
  <c r="AV120" i="1"/>
  <c r="U120" i="1"/>
  <c r="AV115" i="1"/>
  <c r="U115" i="1"/>
  <c r="AV114" i="1"/>
  <c r="U114" i="1"/>
  <c r="AV113" i="1"/>
  <c r="U113" i="1"/>
  <c r="AV112" i="1"/>
  <c r="U112" i="1"/>
  <c r="AV111" i="1"/>
  <c r="U111" i="1"/>
  <c r="AV110" i="1"/>
  <c r="U110" i="1"/>
  <c r="AV109" i="1"/>
  <c r="U109" i="1"/>
  <c r="AV108" i="1"/>
  <c r="U108" i="1"/>
  <c r="AV107" i="1"/>
  <c r="U107" i="1"/>
  <c r="AV106" i="1"/>
  <c r="U106" i="1"/>
  <c r="AV105" i="1"/>
  <c r="U105" i="1"/>
  <c r="AV104" i="1"/>
  <c r="U104" i="1"/>
  <c r="AV103" i="1"/>
  <c r="U103" i="1"/>
  <c r="AV102" i="1"/>
  <c r="U102" i="1"/>
  <c r="U123" i="1" l="1"/>
  <c r="AV123" i="1"/>
  <c r="AV74" i="1"/>
  <c r="AV75" i="1"/>
  <c r="AV76" i="1"/>
  <c r="AV77" i="1"/>
  <c r="AV78" i="1"/>
  <c r="AV79" i="1"/>
  <c r="AV80" i="1"/>
  <c r="AV81" i="1"/>
  <c r="AV82" i="1"/>
  <c r="AV83" i="1"/>
  <c r="AV84" i="1"/>
  <c r="AV88" i="1"/>
  <c r="AV89" i="1"/>
  <c r="AV91" i="1"/>
  <c r="AV92" i="1"/>
  <c r="AV93" i="1"/>
  <c r="AV73" i="1"/>
  <c r="U74" i="1"/>
  <c r="U75" i="1"/>
  <c r="U76" i="1"/>
  <c r="U77" i="1"/>
  <c r="U78" i="1"/>
  <c r="U79" i="1"/>
  <c r="U80" i="1"/>
  <c r="U81" i="1"/>
  <c r="U82" i="1"/>
  <c r="U83" i="1"/>
  <c r="U84" i="1"/>
  <c r="U88" i="1"/>
  <c r="U89" i="1"/>
  <c r="U91" i="1"/>
  <c r="U92" i="1"/>
  <c r="U93" i="1"/>
  <c r="U73" i="1"/>
  <c r="AU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S33" i="1"/>
  <c r="R33" i="1"/>
  <c r="Q33" i="1"/>
  <c r="O33" i="1"/>
  <c r="N33" i="1"/>
  <c r="M33" i="1"/>
  <c r="L33" i="1"/>
  <c r="K33" i="1"/>
  <c r="J33" i="1"/>
  <c r="I33" i="1"/>
  <c r="H33" i="1"/>
  <c r="G33" i="1"/>
  <c r="F33" i="1"/>
  <c r="E33" i="1"/>
  <c r="D33" i="1"/>
  <c r="U29" i="1"/>
  <c r="U17" i="1"/>
  <c r="C33" i="1"/>
  <c r="U94" i="1" l="1"/>
  <c r="AV94" i="1"/>
  <c r="AV33" i="1"/>
  <c r="U13" i="1"/>
  <c r="U11" i="1"/>
  <c r="U12" i="1"/>
  <c r="U14" i="1"/>
  <c r="U15" i="1"/>
  <c r="U18" i="1"/>
  <c r="U19" i="1"/>
  <c r="U20" i="1"/>
  <c r="U21" i="1"/>
  <c r="U22" i="1"/>
  <c r="U23" i="1"/>
  <c r="U24" i="1"/>
  <c r="U25" i="1"/>
  <c r="U26" i="1"/>
  <c r="U27" i="1"/>
  <c r="U28" i="1"/>
  <c r="U32" i="1"/>
  <c r="U10" i="1"/>
  <c r="U64" i="1" l="1"/>
  <c r="U33" i="1"/>
</calcChain>
</file>

<file path=xl/sharedStrings.xml><?xml version="1.0" encoding="utf-8"?>
<sst xmlns="http://schemas.openxmlformats.org/spreadsheetml/2006/main" count="165" uniqueCount="29">
  <si>
    <t>бюджет времени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</si>
  <si>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</si>
  <si>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</si>
  <si>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</si>
  <si>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</si>
  <si>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</si>
  <si>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</si>
  <si>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</si>
  <si>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</si>
  <si>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</si>
  <si>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</si>
  <si>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Индекс</t>
  </si>
  <si>
    <t>Компоненты программы</t>
  </si>
  <si>
    <t>Промежуточная аттестация</t>
  </si>
  <si>
    <t>К</t>
  </si>
  <si>
    <t>ИТОГО</t>
  </si>
  <si>
    <t>ГИА</t>
  </si>
  <si>
    <t>Государственная итоговая аттестация</t>
  </si>
  <si>
    <t xml:space="preserve"> </t>
  </si>
  <si>
    <t xml:space="preserve"> март</t>
  </si>
  <si>
    <t>ПДП</t>
  </si>
  <si>
    <t>Преддипломная практика (производственная)</t>
  </si>
  <si>
    <t>и</t>
  </si>
  <si>
    <t>Календарный график учебного процесса по профессии среднего профессионального образования                              09.02.07 Информационные системы и программирование                                  1 курс    2023/2024</t>
  </si>
  <si>
    <t>Календарный график учебного процесса по профессии среднего профессионального образования                               09.02.07 Информационные системы и программирование                            2 курс    2024/2025</t>
  </si>
  <si>
    <t>21-25</t>
  </si>
  <si>
    <t>28-30</t>
  </si>
  <si>
    <t>Календарный график учебного процесса по профессии среднего профессионального образования                               09.02.07 Информационные системы и программирование                                    3 курс      2025/2026</t>
  </si>
  <si>
    <t>Календарный график учебного процесса по профессии среднего профессионального образования                                09.02.07 Информационные системы и программирование                                   4 курс      2026/2027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</si>
</sst>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Tahoma"/>
      <family val="2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2" fillId="2" borderId="0" xfId="0" applyFont="1" applyFill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7" fillId="3" borderId="1" xfId="1" applyNumberFormat="1" applyFont="1" applyFill="1" applyBorder="1" applyAlignment="1" applyProtection="1">
      <alignment horizontal="left" vertical="center" wrapText="1"/>
      <protection locked="0"/>
    </xf>
    <xf numFmtId="0" fontId="8" fillId="3" borderId="1" xfId="1" applyNumberFormat="1" applyFont="1" applyFill="1" applyBorder="1" applyAlignment="1" applyProtection="1">
      <alignment horizontal="center" vertical="center"/>
      <protection locked="0"/>
    </xf>
    <xf numFmtId="0" fontId="8" fillId="3" borderId="1" xfId="1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/>
    <xf numFmtId="0" fontId="4" fillId="3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1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/>
    <xf numFmtId="49" fontId="1" fillId="2" borderId="1" xfId="0" applyNumberFormat="1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textRotation="90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/>
    <xf numFmtId="49" fontId="1" fillId="2" borderId="1" xfId="0" applyNumberFormat="1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2" fillId="2" borderId="3" xfId="0" applyFont="1" applyFill="1" applyBorder="1"/>
    <xf numFmtId="0" fontId="2" fillId="2" borderId="4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/>
    </xf>
    <xf numFmtId="0" fontId="4" fillId="2" borderId="1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+%20&#1043;&#1088;&#1072;&#1092;&#1080;&#1082;%20&#1055;&#1086;&#1074;&#1072;&#1088;&#1089;&#1082;&#1086;&#1077;%20&#1080;%20&#1082;&#1086;&#1085;&#1076;&#1080;&#1090;&#1077;&#1088;&#1089;&#1082;&#1086;&#1077;%20&#1076;&#1077;&#1083;&#1086;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ina/Desktop/&#1048;&#1085;&#1092;&#1086;&#1088;&#1084;&#1072;&#1094;&#1080;&#1086;&#1085;&#1085;&#1099;&#1077;%20&#1089;&#1080;&#1089;&#1090;&#1077;&#1084;&#1099;%20&#1080;%20&#1087;&#1088;&#1086;&#1075;&#1088;&#1072;&#1084;&#1084;&#1080;&#1088;&#1086;&#1074;&#1072;&#1085;&#1080;&#1077;%20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ina/Desktop/22.12%20&#1044;&#1086;&#1084;&#1086;&#1081;/&#1085;&#1072;&#1073;&#1086;&#1088;%202022/&#1085;&#1072;&#1073;&#1086;&#1088;%202022/&#1048;&#1057;&#1080;&#1055;/&#1059;&#1095;&#1077;&#1073;&#1085;&#1099;&#1081;%20&#1087;&#1083;&#1072;&#1085;%20&#1048;&#1057;&#1055;%202022.os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8;&#1072;&#1092;&#1080;&#1082;%20&#1043;&#1086;&#1089;&#1090;&#1080;&#1085;&#1080;&#1095;&#1085;&#1086;&#1077;%20&#1076;&#1077;&#1083;&#1086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D7" t="str">
            <v>01-05</v>
          </cell>
          <cell r="E7" t="str">
            <v>08-12</v>
          </cell>
          <cell r="F7" t="str">
            <v>15-19</v>
          </cell>
          <cell r="G7" t="str">
            <v>22-26</v>
          </cell>
          <cell r="H7" t="str">
            <v>29,30,01-03</v>
          </cell>
          <cell r="I7" t="str">
            <v>06-10</v>
          </cell>
          <cell r="J7" t="str">
            <v>13-17</v>
          </cell>
          <cell r="K7" t="str">
            <v>20-24</v>
          </cell>
          <cell r="L7" t="str">
            <v>27-31</v>
          </cell>
          <cell r="M7" t="str">
            <v>03-07</v>
          </cell>
          <cell r="N7" t="str">
            <v>10-14</v>
          </cell>
          <cell r="O7" t="str">
            <v>17-21</v>
          </cell>
          <cell r="P7" t="str">
            <v>24-28</v>
          </cell>
          <cell r="Q7" t="str">
            <v>01-05</v>
          </cell>
          <cell r="R7" t="str">
            <v>08-12</v>
          </cell>
          <cell r="S7" t="str">
            <v>15-19</v>
          </cell>
          <cell r="T7" t="str">
            <v>22-26</v>
          </cell>
          <cell r="V7" t="str">
            <v>29-31,01-11</v>
          </cell>
          <cell r="W7" t="str">
            <v>12-16</v>
          </cell>
          <cell r="X7" t="str">
            <v>19-23</v>
          </cell>
          <cell r="Y7" t="str">
            <v>26-30</v>
          </cell>
          <cell r="Z7" t="str">
            <v>02-06</v>
          </cell>
          <cell r="AA7" t="str">
            <v>09-13</v>
          </cell>
          <cell r="AB7" t="str">
            <v>16-20</v>
          </cell>
          <cell r="AC7" t="str">
            <v>23-27</v>
          </cell>
          <cell r="AD7" t="str">
            <v>02-06</v>
          </cell>
          <cell r="AE7" t="str">
            <v>09-13</v>
          </cell>
          <cell r="AF7" t="str">
            <v>16-20</v>
          </cell>
          <cell r="AG7" t="str">
            <v>23-27</v>
          </cell>
          <cell r="AH7" t="str">
            <v>30,31,01-03</v>
          </cell>
          <cell r="AI7" t="str">
            <v>06-10</v>
          </cell>
          <cell r="AJ7" t="str">
            <v>13-17</v>
          </cell>
          <cell r="AK7" t="str">
            <v>20-24</v>
          </cell>
          <cell r="AL7" t="str">
            <v>27-30,01</v>
          </cell>
          <cell r="AM7" t="str">
            <v>04-08</v>
          </cell>
          <cell r="AN7" t="str">
            <v>11-15</v>
          </cell>
          <cell r="AO7" t="str">
            <v>18-22</v>
          </cell>
          <cell r="AP7" t="str">
            <v>25-29</v>
          </cell>
          <cell r="AQ7" t="str">
            <v>01-05</v>
          </cell>
          <cell r="AR7" t="str">
            <v>08-12</v>
          </cell>
          <cell r="AS7" t="str">
            <v>15-18</v>
          </cell>
          <cell r="AT7" t="str">
            <v>22-26</v>
          </cell>
          <cell r="AU7" t="str">
            <v>29-30</v>
          </cell>
        </row>
        <row r="40">
          <cell r="D40" t="str">
            <v>01-05</v>
          </cell>
          <cell r="E40" t="str">
            <v>08-12</v>
          </cell>
          <cell r="F40" t="str">
            <v>15-19</v>
          </cell>
          <cell r="G40" t="str">
            <v>22-26</v>
          </cell>
          <cell r="H40" t="str">
            <v>29,30,01-03</v>
          </cell>
          <cell r="I40" t="str">
            <v>06-10</v>
          </cell>
          <cell r="J40" t="str">
            <v>13-17</v>
          </cell>
          <cell r="K40" t="str">
            <v>20-24</v>
          </cell>
          <cell r="L40" t="str">
            <v>27-31</v>
          </cell>
          <cell r="M40" t="str">
            <v>03-07</v>
          </cell>
          <cell r="N40" t="str">
            <v>10-14</v>
          </cell>
          <cell r="O40" t="str">
            <v>17-21</v>
          </cell>
          <cell r="P40" t="str">
            <v>24-28</v>
          </cell>
          <cell r="Q40" t="str">
            <v>01-05</v>
          </cell>
          <cell r="R40" t="str">
            <v>08-12</v>
          </cell>
          <cell r="S40" t="str">
            <v>15-19</v>
          </cell>
          <cell r="T40" t="str">
            <v>22-26</v>
          </cell>
          <cell r="V40" t="str">
            <v>29-31,01-11</v>
          </cell>
          <cell r="W40" t="str">
            <v>12-16</v>
          </cell>
          <cell r="X40" t="str">
            <v>19-23</v>
          </cell>
          <cell r="Y40" t="str">
            <v>26-30</v>
          </cell>
          <cell r="Z40" t="str">
            <v>02-06</v>
          </cell>
          <cell r="AA40" t="str">
            <v>09-13</v>
          </cell>
          <cell r="AB40" t="str">
            <v>16-20</v>
          </cell>
          <cell r="AC40" t="str">
            <v>23-27</v>
          </cell>
          <cell r="AD40" t="str">
            <v>02-06</v>
          </cell>
          <cell r="AE40" t="str">
            <v>09-13</v>
          </cell>
          <cell r="AF40" t="str">
            <v>16-20</v>
          </cell>
          <cell r="AG40" t="str">
            <v>23-27</v>
          </cell>
          <cell r="AH40" t="str">
            <v>30,31,01-03</v>
          </cell>
          <cell r="AI40" t="str">
            <v>06-10</v>
          </cell>
          <cell r="AJ40" t="str">
            <v>13-17</v>
          </cell>
          <cell r="AK40" t="str">
            <v>20-24</v>
          </cell>
          <cell r="AL40" t="str">
            <v>27-30,01</v>
          </cell>
          <cell r="AM40" t="str">
            <v>04-08</v>
          </cell>
          <cell r="AN40" t="str">
            <v>11-15</v>
          </cell>
          <cell r="AO40" t="str">
            <v>18-22</v>
          </cell>
          <cell r="AP40" t="str">
            <v>25-29</v>
          </cell>
          <cell r="AQ40" t="str">
            <v>01-05</v>
          </cell>
          <cell r="AR40" t="str">
            <v>08-12</v>
          </cell>
          <cell r="AS40" t="str">
            <v>15-18</v>
          </cell>
        </row>
        <row r="70">
          <cell r="D70" t="str">
            <v>01-05</v>
          </cell>
          <cell r="E70" t="str">
            <v>08-12</v>
          </cell>
          <cell r="F70" t="str">
            <v>15-19</v>
          </cell>
          <cell r="G70" t="str">
            <v>22-26</v>
          </cell>
          <cell r="H70" t="str">
            <v>29,30,01-03</v>
          </cell>
          <cell r="I70" t="str">
            <v>06-10</v>
          </cell>
          <cell r="J70" t="str">
            <v>13-17</v>
          </cell>
          <cell r="K70" t="str">
            <v>20-24</v>
          </cell>
          <cell r="L70" t="str">
            <v>27-31</v>
          </cell>
          <cell r="M70" t="str">
            <v>03-07</v>
          </cell>
          <cell r="N70" t="str">
            <v>10-14</v>
          </cell>
          <cell r="O70" t="str">
            <v>17-21</v>
          </cell>
          <cell r="P70" t="str">
            <v>24-28</v>
          </cell>
          <cell r="Q70" t="str">
            <v>01-05</v>
          </cell>
          <cell r="R70" t="str">
            <v>08-12</v>
          </cell>
          <cell r="S70" t="str">
            <v>15-19</v>
          </cell>
          <cell r="T70" t="str">
            <v>22-26</v>
          </cell>
          <cell r="V70" t="str">
            <v>29-31,01-11</v>
          </cell>
          <cell r="W70" t="str">
            <v>12-16</v>
          </cell>
          <cell r="X70" t="str">
            <v>19-23</v>
          </cell>
          <cell r="Y70" t="str">
            <v>26-30</v>
          </cell>
          <cell r="Z70" t="str">
            <v>02-06</v>
          </cell>
          <cell r="AA70" t="str">
            <v>09-13</v>
          </cell>
          <cell r="AB70" t="str">
            <v>16-20</v>
          </cell>
          <cell r="AC70" t="str">
            <v>23-27</v>
          </cell>
          <cell r="AD70" t="str">
            <v>02-06</v>
          </cell>
          <cell r="AE70" t="str">
            <v>09-13</v>
          </cell>
          <cell r="AF70" t="str">
            <v>16-20</v>
          </cell>
          <cell r="AG70" t="str">
            <v>23-27</v>
          </cell>
          <cell r="AH70" t="str">
            <v>30,31,01-03</v>
          </cell>
          <cell r="AI70" t="str">
            <v>06-10</v>
          </cell>
          <cell r="AJ70" t="str">
            <v>13-17</v>
          </cell>
          <cell r="AK70" t="str">
            <v>20-24</v>
          </cell>
          <cell r="AL70" t="str">
            <v>27-30,01</v>
          </cell>
          <cell r="AM70" t="str">
            <v>04-08</v>
          </cell>
          <cell r="AN70" t="str">
            <v>11-15</v>
          </cell>
          <cell r="AO70" t="str">
            <v>18-22</v>
          </cell>
          <cell r="AP70" t="str">
            <v>25-29</v>
          </cell>
          <cell r="AQ70" t="str">
            <v>01-05</v>
          </cell>
          <cell r="AR70" t="str">
            <v>08-12</v>
          </cell>
          <cell r="AS70" t="str">
            <v>15-18</v>
          </cell>
          <cell r="AT70" t="str">
            <v>22-26, 29-30</v>
          </cell>
          <cell r="AU70" t="str">
            <v>03-07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График"/>
      <sheetName val="План"/>
      <sheetName val="Комплексные"/>
      <sheetName val="Компетенции"/>
      <sheetName val="Компетенции(2)"/>
      <sheetName val="Кабинеты"/>
      <sheetName val="Пояснения"/>
      <sheetName val="ЦМК"/>
      <sheetName val="Start"/>
    </sheetNames>
    <sheetDataSet>
      <sheetData sheetId="0" refreshError="1"/>
      <sheetData sheetId="1" refreshError="1"/>
      <sheetData sheetId="2">
        <row r="21">
          <cell r="B21" t="str">
            <v>ОУД.01</v>
          </cell>
          <cell r="C21" t="str">
            <v>Русский язык</v>
          </cell>
        </row>
        <row r="22">
          <cell r="B22" t="str">
            <v>ОУД.02</v>
          </cell>
          <cell r="C22" t="str">
            <v>Литература</v>
          </cell>
        </row>
        <row r="23">
          <cell r="B23" t="str">
            <v>ОУД.03</v>
          </cell>
          <cell r="C23" t="str">
            <v>История</v>
          </cell>
        </row>
        <row r="24">
          <cell r="B24" t="str">
            <v>ОУД.04</v>
          </cell>
          <cell r="C24" t="str">
            <v>Обществознание</v>
          </cell>
        </row>
        <row r="25">
          <cell r="B25" t="str">
            <v>ОУД.05</v>
          </cell>
          <cell r="C25" t="str">
            <v>География</v>
          </cell>
        </row>
        <row r="26">
          <cell r="B26" t="str">
            <v>ОУД.06</v>
          </cell>
          <cell r="C26" t="str">
            <v>Иностранный язык</v>
          </cell>
        </row>
        <row r="27">
          <cell r="B27" t="str">
            <v>ОУД.07</v>
          </cell>
          <cell r="C27" t="str">
            <v>Математика</v>
          </cell>
        </row>
        <row r="28">
          <cell r="B28" t="str">
            <v>ОУД.08</v>
          </cell>
          <cell r="C28" t="str">
            <v>Информатика</v>
          </cell>
        </row>
        <row r="29">
          <cell r="B29" t="str">
            <v>ОУД.09</v>
          </cell>
          <cell r="C29" t="str">
            <v>Физическая культура</v>
          </cell>
        </row>
        <row r="30">
          <cell r="B30" t="str">
            <v>ОУД.10</v>
          </cell>
          <cell r="C30" t="str">
            <v>Основы безопасности жизнедеятельности</v>
          </cell>
        </row>
        <row r="31">
          <cell r="B31" t="str">
            <v>ОУД.11</v>
          </cell>
          <cell r="C31" t="str">
            <v>Физика</v>
          </cell>
        </row>
        <row r="32">
          <cell r="B32" t="str">
            <v>ОУД.12</v>
          </cell>
          <cell r="C32" t="str">
            <v>Химия</v>
          </cell>
        </row>
        <row r="33">
          <cell r="B33" t="str">
            <v>ОУД.13</v>
          </cell>
          <cell r="C33" t="str">
            <v>Биология</v>
          </cell>
        </row>
        <row r="34">
          <cell r="B34" t="str">
            <v>ОУД.14</v>
          </cell>
          <cell r="C34" t="str">
            <v>Индивидуальный проект</v>
          </cell>
        </row>
        <row r="48">
          <cell r="B48" t="str">
            <v>ОГСЭ.02</v>
          </cell>
          <cell r="C48" t="str">
            <v>История</v>
          </cell>
        </row>
        <row r="49">
          <cell r="B49" t="str">
            <v>ОГСЭ.03</v>
          </cell>
          <cell r="C49" t="str">
            <v>Психология общения</v>
          </cell>
        </row>
        <row r="50">
          <cell r="B50" t="str">
            <v>ОГСЭ.04</v>
          </cell>
          <cell r="C50" t="str">
            <v>Иностранный язык в профессиональной деятельности</v>
          </cell>
        </row>
        <row r="51">
          <cell r="B51" t="str">
            <v>ОГСЭ.05</v>
          </cell>
          <cell r="C51" t="str">
            <v>Физическая культура / Адаптивная физическая культура</v>
          </cell>
        </row>
        <row r="52">
          <cell r="B52" t="str">
            <v>ОГСЭ.06</v>
          </cell>
          <cell r="C52" t="str">
            <v>Русский язык и культура речи</v>
          </cell>
        </row>
        <row r="53">
          <cell r="B53" t="str">
            <v>ОГСЭ.07</v>
          </cell>
          <cell r="C53" t="str">
            <v>Документационное обеспечение профессиональной деятельности</v>
          </cell>
        </row>
        <row r="57">
          <cell r="B57" t="str">
            <v>ЕН.01</v>
          </cell>
          <cell r="C57" t="str">
            <v>Элементы высшей математики</v>
          </cell>
        </row>
        <row r="58">
          <cell r="B58" t="str">
            <v>ЕН.02</v>
          </cell>
          <cell r="C58" t="str">
            <v>Дискретная математика с элементами математической логики</v>
          </cell>
        </row>
        <row r="59">
          <cell r="B59" t="str">
            <v>ЕН.03</v>
          </cell>
          <cell r="C59" t="str">
            <v>Теория вероятностей и математическая статистики</v>
          </cell>
        </row>
        <row r="63">
          <cell r="B63" t="str">
            <v>ОП.01</v>
          </cell>
          <cell r="C63" t="str">
            <v>Операционные системы и среды</v>
          </cell>
        </row>
        <row r="64">
          <cell r="B64" t="str">
            <v>ОП.02</v>
          </cell>
          <cell r="C64" t="str">
            <v>Архитектура аппаратных средств</v>
          </cell>
        </row>
        <row r="65">
          <cell r="B65" t="str">
            <v>ОП.03</v>
          </cell>
          <cell r="C65" t="str">
            <v>Информационные технологии</v>
          </cell>
        </row>
        <row r="66">
          <cell r="B66" t="str">
            <v>ОП.04</v>
          </cell>
          <cell r="C66" t="str">
            <v>Основы алгоритмизации и программирования</v>
          </cell>
        </row>
        <row r="67">
          <cell r="B67" t="str">
            <v>ОП.05</v>
          </cell>
          <cell r="C67" t="str">
            <v>Правовое обеспечение профессиональной деятельности</v>
          </cell>
        </row>
        <row r="68">
          <cell r="B68" t="str">
            <v>ОП.06</v>
          </cell>
          <cell r="C68" t="str">
            <v>Безопасность жизнедеятельности</v>
          </cell>
        </row>
        <row r="69">
          <cell r="B69" t="str">
            <v>ОП.07</v>
          </cell>
          <cell r="C69" t="str">
            <v>Экономика отрасли</v>
          </cell>
        </row>
        <row r="70">
          <cell r="B70" t="str">
            <v>ОП.08</v>
          </cell>
          <cell r="C70" t="str">
            <v>Основы проектирования баз данных</v>
          </cell>
        </row>
        <row r="71">
          <cell r="B71" t="str">
            <v>ОП.09</v>
          </cell>
          <cell r="C71" t="str">
            <v>Стандартизация, сертификация и техническое документоведение</v>
          </cell>
        </row>
        <row r="72">
          <cell r="B72" t="str">
            <v>ОП.10</v>
          </cell>
          <cell r="C72" t="str">
            <v>Численные методы</v>
          </cell>
        </row>
        <row r="73">
          <cell r="B73" t="str">
            <v>ОП.11</v>
          </cell>
          <cell r="C73" t="str">
            <v>Компьютерные сети</v>
          </cell>
        </row>
        <row r="74">
          <cell r="B74" t="str">
            <v>ОП.12</v>
          </cell>
          <cell r="C74" t="str">
            <v>Менеджмент в профессиональной деятельности</v>
          </cell>
        </row>
        <row r="75">
          <cell r="B75" t="str">
            <v>ОП.13</v>
          </cell>
          <cell r="C75" t="str">
            <v>Финансовая грамотность</v>
          </cell>
        </row>
        <row r="82">
          <cell r="B82" t="str">
            <v>МДК.01.01</v>
          </cell>
          <cell r="C82" t="str">
            <v>Разработка программных модулей</v>
          </cell>
        </row>
        <row r="83">
          <cell r="B83" t="str">
            <v>МДК.01.02</v>
          </cell>
          <cell r="C83" t="str">
            <v>Поддержка и тестирование программных модулей</v>
          </cell>
        </row>
        <row r="84">
          <cell r="B84" t="str">
            <v>МДК.01.03</v>
          </cell>
          <cell r="C84" t="str">
            <v>Разработка мобильных приложений</v>
          </cell>
        </row>
        <row r="85">
          <cell r="B85" t="str">
            <v>МДК.01.04</v>
          </cell>
          <cell r="C85" t="str">
            <v>Системное программирование</v>
          </cell>
        </row>
        <row r="91">
          <cell r="B91" t="str">
            <v>ПП.01.01</v>
          </cell>
          <cell r="C91" t="str">
            <v>Производственная практика по ПМ.01 Разработка модулей программного обеспечения для компьютерных систем</v>
          </cell>
        </row>
        <row r="99">
          <cell r="B99" t="str">
            <v>МДК.02.01</v>
          </cell>
          <cell r="C99" t="str">
            <v>Технология разработки программного обеспечения</v>
          </cell>
        </row>
        <row r="100">
          <cell r="B100" t="str">
            <v>МДК.02.02</v>
          </cell>
          <cell r="C100" t="str">
            <v>Инструментальные средства разработки программного обеспечения</v>
          </cell>
        </row>
        <row r="101">
          <cell r="B101" t="str">
            <v>МДК.02.03</v>
          </cell>
          <cell r="C101" t="str">
            <v>Математическое моделирование</v>
          </cell>
        </row>
        <row r="104">
          <cell r="B104" t="str">
            <v>УП.02.01</v>
          </cell>
          <cell r="C104" t="str">
            <v>Учебная практика по ПМ.02 Осуществление интеграции программных модулей</v>
          </cell>
        </row>
        <row r="107">
          <cell r="B107" t="str">
            <v>ПП.02.01</v>
          </cell>
          <cell r="C107" t="str">
            <v>Производственная практика по ПМ.02 Осуществление интеграции программных модулей</v>
          </cell>
        </row>
        <row r="115">
          <cell r="B115" t="str">
            <v>МДК.04.01</v>
          </cell>
          <cell r="C115" t="str">
            <v>Внедрение и поддержка компьютерных систем</v>
          </cell>
        </row>
        <row r="116">
          <cell r="B116" t="str">
            <v>МДК.04.02</v>
          </cell>
          <cell r="C116" t="str">
            <v>Обеспечение качества функционирования компьютерных систем</v>
          </cell>
        </row>
        <row r="119">
          <cell r="B119" t="str">
            <v>УП.04.01</v>
          </cell>
          <cell r="C119" t="str">
            <v>Учебная практика по ПМ.04 Сопровождение и обслуживание программного обеспечения компьютерных сетей</v>
          </cell>
        </row>
        <row r="122">
          <cell r="B122" t="str">
            <v>ПП.04.01</v>
          </cell>
          <cell r="C122" t="str">
            <v>Производственная практика по ПМ.04 Сопровождение и обслуживание программного обеспечения компьютерных сетей</v>
          </cell>
        </row>
        <row r="130">
          <cell r="B130" t="str">
            <v>МДК.11.01</v>
          </cell>
          <cell r="C130" t="str">
            <v>Технология разработки и защиты баз данных</v>
          </cell>
        </row>
        <row r="133">
          <cell r="B133" t="str">
            <v>УП.11.01</v>
          </cell>
          <cell r="C133" t="str">
            <v>Учебная практика по ПМ.11 Разработка, администрирование и защита баз данных</v>
          </cell>
        </row>
        <row r="136">
          <cell r="B136" t="str">
            <v>ПП.11.01</v>
          </cell>
          <cell r="C136" t="str">
            <v>Производственная практика по ПМ.11 Разработка, администрирование и защита баз данных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График"/>
      <sheetName val="План"/>
      <sheetName val="Комплексные"/>
      <sheetName val="Компетенции"/>
      <sheetName val="Компетенции(2)"/>
      <sheetName val="Кабинеты"/>
      <sheetName val="Пояснения"/>
      <sheetName val="ЦМК"/>
      <sheetName val="Start"/>
    </sheetNames>
    <sheetDataSet>
      <sheetData sheetId="0"/>
      <sheetData sheetId="1"/>
      <sheetData sheetId="2">
        <row r="45">
          <cell r="B45" t="str">
            <v>ОГСЭ.01</v>
          </cell>
          <cell r="C45" t="str">
            <v>Основы философии</v>
          </cell>
        </row>
        <row r="48">
          <cell r="B48" t="str">
            <v>ОГСЭ.04</v>
          </cell>
          <cell r="C48" t="str">
            <v>Иностранный язык в профессиональной деятельности</v>
          </cell>
        </row>
        <row r="49">
          <cell r="B49" t="str">
            <v>ОГСЭ.05</v>
          </cell>
          <cell r="C49" t="str">
            <v>Физическая культура / Адаптивная физическая культура</v>
          </cell>
        </row>
        <row r="86">
          <cell r="B86" t="str">
            <v>УП.01.01</v>
          </cell>
          <cell r="C86" t="str">
            <v>Учебная практика по ПМ.01 Разработка модулей программного обеспечения для компьютерных систем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7">
          <cell r="D7" t="str">
            <v>01-02</v>
          </cell>
        </row>
        <row r="98">
          <cell r="D98" t="str">
            <v>01-05</v>
          </cell>
          <cell r="E98" t="str">
            <v>08-12</v>
          </cell>
          <cell r="F98" t="str">
            <v>15-19</v>
          </cell>
          <cell r="G98" t="str">
            <v>22-26</v>
          </cell>
          <cell r="H98" t="str">
            <v>29,30,01-03</v>
          </cell>
          <cell r="I98" t="str">
            <v>06-10</v>
          </cell>
          <cell r="J98" t="str">
            <v>13-17</v>
          </cell>
          <cell r="K98" t="str">
            <v>20-24</v>
          </cell>
          <cell r="L98" t="str">
            <v>27-31</v>
          </cell>
          <cell r="M98" t="str">
            <v>03-07</v>
          </cell>
          <cell r="N98" t="str">
            <v>10-14</v>
          </cell>
          <cell r="O98" t="str">
            <v>17-21</v>
          </cell>
          <cell r="P98" t="str">
            <v>24-28</v>
          </cell>
          <cell r="Q98" t="str">
            <v>01-05</v>
          </cell>
          <cell r="R98" t="str">
            <v>08-12</v>
          </cell>
          <cell r="S98" t="str">
            <v>15-19</v>
          </cell>
          <cell r="T98" t="str">
            <v>22-26</v>
          </cell>
          <cell r="V98" t="str">
            <v>29-31,01-11</v>
          </cell>
          <cell r="W98" t="str">
            <v>12-16</v>
          </cell>
          <cell r="X98" t="str">
            <v>19-23</v>
          </cell>
          <cell r="Y98" t="str">
            <v>26-30</v>
          </cell>
          <cell r="Z98" t="str">
            <v>02-06</v>
          </cell>
          <cell r="AA98" t="str">
            <v>09-13</v>
          </cell>
          <cell r="AB98" t="str">
            <v>16-20</v>
          </cell>
          <cell r="AC98" t="str">
            <v>23-27</v>
          </cell>
          <cell r="AD98" t="str">
            <v>02-06</v>
          </cell>
          <cell r="AE98" t="str">
            <v>09-13</v>
          </cell>
          <cell r="AF98" t="str">
            <v>16-20</v>
          </cell>
          <cell r="AG98" t="str">
            <v>23-27</v>
          </cell>
          <cell r="AH98" t="str">
            <v>30,31,01-03</v>
          </cell>
          <cell r="AI98" t="str">
            <v>06-10</v>
          </cell>
          <cell r="AJ98" t="str">
            <v>13-17</v>
          </cell>
          <cell r="AK98" t="str">
            <v>20-24</v>
          </cell>
          <cell r="AL98" t="str">
            <v>27-30,01</v>
          </cell>
          <cell r="AM98" t="str">
            <v>04-08</v>
          </cell>
          <cell r="AN98" t="str">
            <v>11-15</v>
          </cell>
          <cell r="AO98" t="str">
            <v>18-22</v>
          </cell>
          <cell r="AP98" t="str">
            <v>25-29</v>
          </cell>
          <cell r="AQ98" t="str">
            <v>01-05</v>
          </cell>
          <cell r="AR98" t="str">
            <v>08-12</v>
          </cell>
          <cell r="AS98" t="str">
            <v>15-18</v>
          </cell>
          <cell r="AT98" t="str">
            <v>22-26</v>
          </cell>
          <cell r="AU98" t="str">
            <v>29,30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8"/>
  <sheetViews>
    <sheetView tabSelected="1" workbookViewId="0">
      <selection activeCell="D100" sqref="D100:AU100"/>
    </sheetView>
  </sheetViews>
  <sheetFormatPr defaultRowHeight="15" x14ac:dyDescent="0.25"/>
  <cols>
    <col min="1" max="1" width="9.85546875" style="4" customWidth="1"/>
    <col min="2" max="2" width="14.7109375" style="4" customWidth="1"/>
    <col min="3" max="3" width="2.85546875" style="4" customWidth="1"/>
    <col min="4" max="4" width="2.7109375" style="4" customWidth="1"/>
    <col min="5" max="5" width="3" style="4" customWidth="1"/>
    <col min="6" max="6" width="2.5703125" style="4" customWidth="1"/>
    <col min="7" max="7" width="3" style="4" customWidth="1"/>
    <col min="8" max="9" width="2.42578125" style="4" customWidth="1"/>
    <col min="10" max="11" width="2.85546875" style="4" customWidth="1"/>
    <col min="12" max="13" width="2.42578125" style="4" customWidth="1"/>
    <col min="14" max="14" width="2.85546875" style="4" customWidth="1"/>
    <col min="15" max="15" width="2.7109375" style="4" customWidth="1"/>
    <col min="16" max="16" width="3.28515625" style="4" customWidth="1"/>
    <col min="17" max="17" width="2.42578125" style="4" customWidth="1"/>
    <col min="18" max="18" width="2.7109375" style="4" customWidth="1"/>
    <col min="19" max="19" width="2.42578125" style="4" customWidth="1"/>
    <col min="20" max="20" width="2.7109375" style="4" customWidth="1"/>
    <col min="21" max="21" width="4.140625" style="4" customWidth="1"/>
    <col min="22" max="22" width="5.7109375" style="4" customWidth="1"/>
    <col min="23" max="23" width="3.42578125" style="4" customWidth="1"/>
    <col min="24" max="24" width="3" style="4" customWidth="1"/>
    <col min="25" max="25" width="3.5703125" style="4" customWidth="1"/>
    <col min="26" max="26" width="2.5703125" style="4" customWidth="1"/>
    <col min="27" max="27" width="2.85546875" style="4" customWidth="1"/>
    <col min="28" max="28" width="2.5703125" style="4" customWidth="1"/>
    <col min="29" max="29" width="3.140625" style="4" bestFit="1" customWidth="1"/>
    <col min="30" max="30" width="2.85546875" style="4" customWidth="1"/>
    <col min="31" max="32" width="3.42578125" style="4" customWidth="1"/>
    <col min="33" max="33" width="2.7109375" style="4" customWidth="1"/>
    <col min="34" max="34" width="3.140625" style="4" customWidth="1"/>
    <col min="35" max="35" width="2.85546875" style="4" customWidth="1"/>
    <col min="36" max="36" width="2.7109375" style="4" customWidth="1"/>
    <col min="37" max="37" width="3" style="4" customWidth="1"/>
    <col min="38" max="38" width="2.85546875" style="4" customWidth="1"/>
    <col min="39" max="39" width="2.7109375" style="4" customWidth="1"/>
    <col min="40" max="41" width="2.85546875" style="4" customWidth="1"/>
    <col min="42" max="42" width="3.140625" style="4" customWidth="1"/>
    <col min="43" max="43" width="3.28515625" style="4" customWidth="1"/>
    <col min="44" max="44" width="2.7109375" style="4" customWidth="1"/>
    <col min="45" max="46" width="2.85546875" style="4" customWidth="1"/>
    <col min="47" max="47" width="2.7109375" style="4" customWidth="1"/>
    <col min="48" max="48" width="5" style="4" customWidth="1"/>
  </cols>
  <sheetData>
    <row r="1" spans="1:49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1"/>
    </row>
    <row r="2" spans="1:4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1"/>
    </row>
    <row r="3" spans="1:4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4"/>
    </row>
    <row r="4" spans="1:49" s="13" customFormat="1" ht="15" customHeight="1" x14ac:dyDescent="0.25">
      <c r="A4" s="5"/>
      <c r="B4" s="5"/>
      <c r="C4" s="5"/>
      <c r="D4" s="33" t="s">
        <v>23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24"/>
      <c r="AU4" s="5"/>
      <c r="AV4" s="5"/>
      <c r="AW4" s="4"/>
    </row>
    <row r="5" spans="1:49" s="13" customFormat="1" x14ac:dyDescent="0.25">
      <c r="A5" s="5"/>
      <c r="B5" s="5"/>
      <c r="C5" s="5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24"/>
      <c r="AU5" s="5"/>
      <c r="AV5" s="5"/>
      <c r="AW5" s="4"/>
    </row>
    <row r="6" spans="1:49" s="13" customFormat="1" x14ac:dyDescent="0.25">
      <c r="A6" s="30" t="s">
        <v>11</v>
      </c>
      <c r="B6" s="30" t="s">
        <v>12</v>
      </c>
      <c r="C6" s="27" t="s">
        <v>1</v>
      </c>
      <c r="D6" s="28"/>
      <c r="E6" s="28"/>
      <c r="F6" s="28"/>
      <c r="G6" s="28"/>
      <c r="H6" s="29"/>
      <c r="I6" s="27" t="s">
        <v>2</v>
      </c>
      <c r="J6" s="28"/>
      <c r="K6" s="28"/>
      <c r="L6" s="29"/>
      <c r="M6" s="27" t="s">
        <v>3</v>
      </c>
      <c r="N6" s="28"/>
      <c r="O6" s="28"/>
      <c r="P6" s="29"/>
      <c r="Q6" s="27" t="s">
        <v>4</v>
      </c>
      <c r="R6" s="28"/>
      <c r="S6" s="28"/>
      <c r="T6" s="29"/>
      <c r="U6" s="26" t="s">
        <v>0</v>
      </c>
      <c r="V6" s="27" t="s">
        <v>5</v>
      </c>
      <c r="W6" s="34"/>
      <c r="X6" s="34"/>
      <c r="Y6" s="35"/>
      <c r="Z6" s="27" t="s">
        <v>6</v>
      </c>
      <c r="AA6" s="28"/>
      <c r="AB6" s="28"/>
      <c r="AC6" s="29"/>
      <c r="AD6" s="27" t="s">
        <v>19</v>
      </c>
      <c r="AE6" s="28"/>
      <c r="AF6" s="28"/>
      <c r="AG6" s="28"/>
      <c r="AH6" s="28"/>
      <c r="AI6" s="31" t="s">
        <v>8</v>
      </c>
      <c r="AJ6" s="31"/>
      <c r="AK6" s="31"/>
      <c r="AL6" s="31"/>
      <c r="AM6" s="36" t="s">
        <v>9</v>
      </c>
      <c r="AN6" s="37"/>
      <c r="AO6" s="37"/>
      <c r="AP6" s="38"/>
      <c r="AQ6" s="27" t="s">
        <v>10</v>
      </c>
      <c r="AR6" s="28"/>
      <c r="AS6" s="28"/>
      <c r="AT6" s="28"/>
      <c r="AU6" s="29"/>
      <c r="AV6" s="26" t="s">
        <v>0</v>
      </c>
      <c r="AW6" s="4"/>
    </row>
    <row r="7" spans="1:49" s="13" customFormat="1" ht="49.5" x14ac:dyDescent="0.25">
      <c r="A7" s="30"/>
      <c r="B7" s="30"/>
      <c r="C7" s="21"/>
      <c r="D7" s="21" t="str">
        <f>[1]Лист1!D7</f>
        <v>01-05</v>
      </c>
      <c r="E7" s="21" t="str">
        <f>[1]Лист1!E7</f>
        <v>08-12</v>
      </c>
      <c r="F7" s="21" t="str">
        <f>[1]Лист1!F7</f>
        <v>15-19</v>
      </c>
      <c r="G7" s="21" t="str">
        <f>[1]Лист1!G7</f>
        <v>22-26</v>
      </c>
      <c r="H7" s="21" t="str">
        <f>[1]Лист1!H7</f>
        <v>29,30,01-03</v>
      </c>
      <c r="I7" s="21" t="str">
        <f>[1]Лист1!I7</f>
        <v>06-10</v>
      </c>
      <c r="J7" s="21" t="str">
        <f>[1]Лист1!J7</f>
        <v>13-17</v>
      </c>
      <c r="K7" s="21" t="str">
        <f>[1]Лист1!K7</f>
        <v>20-24</v>
      </c>
      <c r="L7" s="21" t="str">
        <f>[1]Лист1!L7</f>
        <v>27-31</v>
      </c>
      <c r="M7" s="21" t="str">
        <f>[1]Лист1!M7</f>
        <v>03-07</v>
      </c>
      <c r="N7" s="21" t="str">
        <f>[1]Лист1!N7</f>
        <v>10-14</v>
      </c>
      <c r="O7" s="21" t="str">
        <f>[1]Лист1!O7</f>
        <v>17-21</v>
      </c>
      <c r="P7" s="21" t="str">
        <f>[1]Лист1!P7</f>
        <v>24-28</v>
      </c>
      <c r="Q7" s="21" t="str">
        <f>[1]Лист1!Q7</f>
        <v>01-05</v>
      </c>
      <c r="R7" s="21" t="str">
        <f>[1]Лист1!R7</f>
        <v>08-12</v>
      </c>
      <c r="S7" s="21" t="str">
        <f>[1]Лист1!S7</f>
        <v>15-19</v>
      </c>
      <c r="T7" s="21" t="str">
        <f>[1]Лист1!T7</f>
        <v>22-26</v>
      </c>
      <c r="U7" s="26"/>
      <c r="V7" s="23" t="str">
        <f>[1]Лист1!V7</f>
        <v>29-31,01-11</v>
      </c>
      <c r="W7" s="23" t="str">
        <f>[1]Лист1!W7</f>
        <v>12-16</v>
      </c>
      <c r="X7" s="23" t="str">
        <f>[1]Лист1!X7</f>
        <v>19-23</v>
      </c>
      <c r="Y7" s="23" t="str">
        <f>[1]Лист1!Y7</f>
        <v>26-30</v>
      </c>
      <c r="Z7" s="23" t="str">
        <f>[1]Лист1!Z7</f>
        <v>02-06</v>
      </c>
      <c r="AA7" s="23" t="str">
        <f>[1]Лист1!AA7</f>
        <v>09-13</v>
      </c>
      <c r="AB7" s="23" t="str">
        <f>[1]Лист1!AB7</f>
        <v>16-20</v>
      </c>
      <c r="AC7" s="23" t="str">
        <f>[1]Лист1!AC7</f>
        <v>23-27</v>
      </c>
      <c r="AD7" s="23" t="str">
        <f>[1]Лист1!AD7</f>
        <v>02-06</v>
      </c>
      <c r="AE7" s="23" t="str">
        <f>[1]Лист1!AE7</f>
        <v>09-13</v>
      </c>
      <c r="AF7" s="23" t="str">
        <f>[1]Лист1!AF7</f>
        <v>16-20</v>
      </c>
      <c r="AG7" s="23" t="str">
        <f>[1]Лист1!AG7</f>
        <v>23-27</v>
      </c>
      <c r="AH7" s="23" t="str">
        <f>[1]Лист1!AH7</f>
        <v>30,31,01-03</v>
      </c>
      <c r="AI7" s="23" t="str">
        <f>[1]Лист1!AI7</f>
        <v>06-10</v>
      </c>
      <c r="AJ7" s="23" t="str">
        <f>[1]Лист1!AJ7</f>
        <v>13-17</v>
      </c>
      <c r="AK7" s="23" t="str">
        <f>[1]Лист1!AK7</f>
        <v>20-24</v>
      </c>
      <c r="AL7" s="23" t="str">
        <f>[1]Лист1!AL7</f>
        <v>27-30,01</v>
      </c>
      <c r="AM7" s="23" t="str">
        <f>[1]Лист1!AM7</f>
        <v>04-08</v>
      </c>
      <c r="AN7" s="23" t="str">
        <f>[1]Лист1!AN7</f>
        <v>11-15</v>
      </c>
      <c r="AO7" s="23" t="str">
        <f>[1]Лист1!AO7</f>
        <v>18-22</v>
      </c>
      <c r="AP7" s="23" t="str">
        <f>[1]Лист1!AP7</f>
        <v>25-29</v>
      </c>
      <c r="AQ7" s="23" t="str">
        <f>[1]Лист1!AQ7</f>
        <v>01-05</v>
      </c>
      <c r="AR7" s="23" t="str">
        <f>[1]Лист1!AR7</f>
        <v>08-12</v>
      </c>
      <c r="AS7" s="23" t="str">
        <f>[1]Лист1!AS7</f>
        <v>15-18</v>
      </c>
      <c r="AT7" s="23" t="str">
        <f>[1]Лист1!AT7</f>
        <v>22-26</v>
      </c>
      <c r="AU7" s="23" t="str">
        <f>[1]Лист1!AU7</f>
        <v>29-30</v>
      </c>
      <c r="AV7" s="26"/>
      <c r="AW7" s="4"/>
    </row>
    <row r="8" spans="1:49" s="13" customFormat="1" x14ac:dyDescent="0.25">
      <c r="A8" s="5"/>
      <c r="B8" s="5"/>
      <c r="C8" s="5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5"/>
      <c r="AW8" s="4"/>
    </row>
    <row r="9" spans="1:49" s="17" customFormat="1" x14ac:dyDescent="0.25">
      <c r="A9" s="5"/>
      <c r="B9" s="5"/>
      <c r="C9" s="5"/>
      <c r="D9" s="3">
        <v>1</v>
      </c>
      <c r="E9" s="3">
        <v>2</v>
      </c>
      <c r="F9" s="3">
        <v>3</v>
      </c>
      <c r="G9" s="3">
        <v>4</v>
      </c>
      <c r="H9" s="3">
        <v>5</v>
      </c>
      <c r="I9" s="3">
        <v>6</v>
      </c>
      <c r="J9" s="3">
        <v>7</v>
      </c>
      <c r="K9" s="3">
        <v>8</v>
      </c>
      <c r="L9" s="3">
        <v>9</v>
      </c>
      <c r="M9" s="3">
        <v>10</v>
      </c>
      <c r="N9" s="3">
        <v>11</v>
      </c>
      <c r="O9" s="3">
        <v>12</v>
      </c>
      <c r="P9" s="3">
        <v>13</v>
      </c>
      <c r="Q9" s="3">
        <v>14</v>
      </c>
      <c r="R9" s="3">
        <v>15</v>
      </c>
      <c r="S9" s="3">
        <v>16</v>
      </c>
      <c r="T9" s="3">
        <v>17</v>
      </c>
      <c r="U9" s="3"/>
      <c r="V9" s="3">
        <v>18.190000000000001</v>
      </c>
      <c r="W9" s="3">
        <v>20</v>
      </c>
      <c r="X9" s="3">
        <v>21</v>
      </c>
      <c r="Y9" s="3">
        <v>22</v>
      </c>
      <c r="Z9" s="3">
        <v>23</v>
      </c>
      <c r="AA9" s="3">
        <v>24</v>
      </c>
      <c r="AB9" s="3">
        <v>25</v>
      </c>
      <c r="AC9" s="3">
        <v>26</v>
      </c>
      <c r="AD9" s="3">
        <v>27</v>
      </c>
      <c r="AE9" s="3">
        <v>28</v>
      </c>
      <c r="AF9" s="3">
        <v>29</v>
      </c>
      <c r="AG9" s="3">
        <v>30</v>
      </c>
      <c r="AH9" s="3">
        <v>31</v>
      </c>
      <c r="AI9" s="3">
        <v>32</v>
      </c>
      <c r="AJ9" s="3">
        <v>33</v>
      </c>
      <c r="AK9" s="3">
        <v>34</v>
      </c>
      <c r="AL9" s="3">
        <v>35</v>
      </c>
      <c r="AM9" s="3">
        <v>36</v>
      </c>
      <c r="AN9" s="3">
        <v>37</v>
      </c>
      <c r="AO9" s="3">
        <v>38</v>
      </c>
      <c r="AP9" s="3">
        <v>39</v>
      </c>
      <c r="AQ9" s="3">
        <v>40</v>
      </c>
      <c r="AR9" s="3">
        <v>41</v>
      </c>
      <c r="AS9" s="3">
        <v>42</v>
      </c>
      <c r="AT9" s="3">
        <v>43</v>
      </c>
      <c r="AU9" s="3">
        <v>43</v>
      </c>
      <c r="AV9" s="3"/>
      <c r="AW9" s="4"/>
    </row>
    <row r="10" spans="1:49" s="20" customFormat="1" x14ac:dyDescent="0.25">
      <c r="A10" s="6" t="str">
        <f>[2]План!B21</f>
        <v>ОУД.01</v>
      </c>
      <c r="B10" s="7" t="str">
        <f>[2]План!C21</f>
        <v>Русский язык</v>
      </c>
      <c r="C10" s="7"/>
      <c r="D10" s="7">
        <v>2</v>
      </c>
      <c r="E10" s="7">
        <v>2</v>
      </c>
      <c r="F10" s="7">
        <v>2</v>
      </c>
      <c r="G10" s="7">
        <v>2</v>
      </c>
      <c r="H10" s="7">
        <v>2</v>
      </c>
      <c r="I10" s="7">
        <v>2</v>
      </c>
      <c r="J10" s="7">
        <v>2</v>
      </c>
      <c r="K10" s="7">
        <v>2</v>
      </c>
      <c r="L10" s="7">
        <v>2</v>
      </c>
      <c r="M10" s="7">
        <v>2</v>
      </c>
      <c r="N10" s="7">
        <v>2</v>
      </c>
      <c r="O10" s="7">
        <v>2</v>
      </c>
      <c r="P10" s="7">
        <v>2</v>
      </c>
      <c r="Q10" s="7">
        <v>2</v>
      </c>
      <c r="R10" s="7">
        <v>2</v>
      </c>
      <c r="S10" s="7">
        <v>2</v>
      </c>
      <c r="T10" s="7">
        <v>2</v>
      </c>
      <c r="U10" s="3">
        <f>C10+D10+E10+F10+G10+H10+I10+J10+K10+L10+M10+N10+O10+P10+Q10+R10+S10+T10</f>
        <v>34</v>
      </c>
      <c r="V10" s="22" t="s">
        <v>14</v>
      </c>
      <c r="W10" s="7">
        <v>1</v>
      </c>
      <c r="X10" s="7">
        <v>1</v>
      </c>
      <c r="Y10" s="7">
        <v>1</v>
      </c>
      <c r="Z10" s="7">
        <v>1</v>
      </c>
      <c r="AA10" s="7">
        <v>1</v>
      </c>
      <c r="AB10" s="7">
        <v>1</v>
      </c>
      <c r="AC10" s="7">
        <v>2</v>
      </c>
      <c r="AD10" s="7">
        <v>2</v>
      </c>
      <c r="AE10" s="7">
        <v>2</v>
      </c>
      <c r="AF10" s="7">
        <v>2</v>
      </c>
      <c r="AG10" s="7">
        <v>2</v>
      </c>
      <c r="AH10" s="7">
        <v>2</v>
      </c>
      <c r="AI10" s="7">
        <v>2</v>
      </c>
      <c r="AJ10" s="7">
        <v>2</v>
      </c>
      <c r="AK10" s="7">
        <v>1</v>
      </c>
      <c r="AL10" s="7">
        <v>1</v>
      </c>
      <c r="AM10" s="7">
        <v>1</v>
      </c>
      <c r="AN10" s="7">
        <v>1</v>
      </c>
      <c r="AO10" s="7">
        <v>1</v>
      </c>
      <c r="AP10" s="7">
        <v>1</v>
      </c>
      <c r="AQ10" s="7">
        <v>1</v>
      </c>
      <c r="AR10" s="7">
        <v>2</v>
      </c>
      <c r="AS10" s="7">
        <v>1</v>
      </c>
      <c r="AT10" s="7"/>
      <c r="AU10" s="3"/>
      <c r="AV10" s="3">
        <f>W10+X10+Y10+Z10+AA10+AB10+AC10+AD10+AE10+AF10+AG10+AH10+AI10+AJ10+AK10+AL10+AM10+AN10+AO10+AP10+AQ10+AR10+AS10+AU10+AT10</f>
        <v>32</v>
      </c>
      <c r="AW10" s="4"/>
    </row>
    <row r="11" spans="1:49" s="20" customFormat="1" x14ac:dyDescent="0.25">
      <c r="A11" s="6" t="str">
        <f>[2]План!B22</f>
        <v>ОУД.02</v>
      </c>
      <c r="B11" s="7" t="str">
        <f>[2]План!C22</f>
        <v>Литература</v>
      </c>
      <c r="C11" s="7"/>
      <c r="D11" s="7">
        <v>2</v>
      </c>
      <c r="E11" s="7">
        <v>2</v>
      </c>
      <c r="F11" s="7">
        <v>2</v>
      </c>
      <c r="G11" s="7">
        <v>2</v>
      </c>
      <c r="H11" s="7">
        <v>2</v>
      </c>
      <c r="I11" s="7">
        <v>2</v>
      </c>
      <c r="J11" s="7">
        <v>2</v>
      </c>
      <c r="K11" s="7">
        <v>2</v>
      </c>
      <c r="L11" s="7">
        <v>2</v>
      </c>
      <c r="M11" s="7">
        <v>2</v>
      </c>
      <c r="N11" s="7">
        <v>2</v>
      </c>
      <c r="O11" s="7">
        <v>2</v>
      </c>
      <c r="P11" s="7">
        <v>2</v>
      </c>
      <c r="Q11" s="7">
        <v>2</v>
      </c>
      <c r="R11" s="7">
        <v>2</v>
      </c>
      <c r="S11" s="7">
        <v>2</v>
      </c>
      <c r="T11" s="7">
        <v>2</v>
      </c>
      <c r="U11" s="3">
        <f t="shared" ref="U11:U32" si="0">C11+D11+E11+F11+G11+H11+I11+J11+K11+L11+M11+N11+O11+P11+Q11+R11+S11+T11</f>
        <v>34</v>
      </c>
      <c r="V11" s="22" t="s">
        <v>14</v>
      </c>
      <c r="W11" s="7">
        <v>4</v>
      </c>
      <c r="X11" s="7">
        <v>4</v>
      </c>
      <c r="Y11" s="7">
        <v>3</v>
      </c>
      <c r="Z11" s="7">
        <v>3</v>
      </c>
      <c r="AA11" s="7">
        <v>3</v>
      </c>
      <c r="AB11" s="7">
        <v>4</v>
      </c>
      <c r="AC11" s="7">
        <v>3</v>
      </c>
      <c r="AD11" s="7">
        <v>3</v>
      </c>
      <c r="AE11" s="7">
        <v>3</v>
      </c>
      <c r="AF11" s="7">
        <v>3</v>
      </c>
      <c r="AG11" s="7">
        <v>3</v>
      </c>
      <c r="AH11" s="7">
        <v>3</v>
      </c>
      <c r="AI11" s="7">
        <v>3</v>
      </c>
      <c r="AJ11" s="7">
        <v>3</v>
      </c>
      <c r="AK11" s="7">
        <v>3</v>
      </c>
      <c r="AL11" s="7">
        <v>3</v>
      </c>
      <c r="AM11" s="7">
        <v>3</v>
      </c>
      <c r="AN11" s="7">
        <v>3</v>
      </c>
      <c r="AO11" s="7">
        <v>3</v>
      </c>
      <c r="AP11" s="7">
        <v>3</v>
      </c>
      <c r="AQ11" s="7">
        <v>3</v>
      </c>
      <c r="AR11" s="7">
        <v>3</v>
      </c>
      <c r="AS11" s="7">
        <v>3</v>
      </c>
      <c r="AT11" s="7">
        <v>2</v>
      </c>
      <c r="AU11" s="7"/>
      <c r="AV11" s="3">
        <f t="shared" ref="AV11:AV33" si="1">W11+X11+Y11+Z11+AA11+AB11+AC11+AD11+AE11+AF11+AG11+AH11+AI11+AJ11+AK11+AL11+AM11+AN11+AO11+AP11+AQ11+AR11+AS11+AU11+AT11</f>
        <v>74</v>
      </c>
      <c r="AW11" s="4"/>
    </row>
    <row r="12" spans="1:49" s="20" customFormat="1" x14ac:dyDescent="0.25">
      <c r="A12" s="6" t="str">
        <f>[2]План!B23</f>
        <v>ОУД.03</v>
      </c>
      <c r="B12" s="7" t="str">
        <f>[2]План!C23</f>
        <v>История</v>
      </c>
      <c r="C12" s="7"/>
      <c r="D12" s="7">
        <v>2</v>
      </c>
      <c r="E12" s="7">
        <v>2</v>
      </c>
      <c r="F12" s="7">
        <v>2</v>
      </c>
      <c r="G12" s="7">
        <v>2</v>
      </c>
      <c r="H12" s="7">
        <v>2</v>
      </c>
      <c r="I12" s="7">
        <v>2</v>
      </c>
      <c r="J12" s="7">
        <v>2</v>
      </c>
      <c r="K12" s="7">
        <v>2</v>
      </c>
      <c r="L12" s="7">
        <v>2</v>
      </c>
      <c r="M12" s="7">
        <v>2</v>
      </c>
      <c r="N12" s="7">
        <v>2</v>
      </c>
      <c r="O12" s="7">
        <v>2</v>
      </c>
      <c r="P12" s="7">
        <v>2</v>
      </c>
      <c r="Q12" s="7">
        <v>2</v>
      </c>
      <c r="R12" s="7">
        <v>2</v>
      </c>
      <c r="S12" s="7">
        <v>2</v>
      </c>
      <c r="T12" s="7">
        <v>2</v>
      </c>
      <c r="U12" s="3">
        <f t="shared" si="0"/>
        <v>34</v>
      </c>
      <c r="V12" s="22" t="s">
        <v>14</v>
      </c>
      <c r="W12" s="7">
        <v>4</v>
      </c>
      <c r="X12" s="7">
        <v>3</v>
      </c>
      <c r="Y12" s="7">
        <v>3</v>
      </c>
      <c r="Z12" s="7">
        <v>3</v>
      </c>
      <c r="AA12" s="7">
        <v>3</v>
      </c>
      <c r="AB12" s="7">
        <v>3</v>
      </c>
      <c r="AC12" s="7">
        <v>3</v>
      </c>
      <c r="AD12" s="7">
        <v>3</v>
      </c>
      <c r="AE12" s="7">
        <v>3</v>
      </c>
      <c r="AF12" s="7">
        <v>3</v>
      </c>
      <c r="AG12" s="7">
        <v>3</v>
      </c>
      <c r="AH12" s="7">
        <v>3</v>
      </c>
      <c r="AI12" s="7">
        <v>3</v>
      </c>
      <c r="AJ12" s="7">
        <v>3</v>
      </c>
      <c r="AK12" s="7">
        <v>3</v>
      </c>
      <c r="AL12" s="7">
        <v>3</v>
      </c>
      <c r="AM12" s="7">
        <v>3</v>
      </c>
      <c r="AN12" s="7">
        <v>3</v>
      </c>
      <c r="AO12" s="7">
        <v>3</v>
      </c>
      <c r="AP12" s="7">
        <v>3</v>
      </c>
      <c r="AQ12" s="7">
        <v>3</v>
      </c>
      <c r="AR12" s="7"/>
      <c r="AS12" s="7"/>
      <c r="AT12" s="7"/>
      <c r="AU12" s="7"/>
      <c r="AV12" s="3">
        <f t="shared" si="1"/>
        <v>64</v>
      </c>
      <c r="AW12" s="4"/>
    </row>
    <row r="13" spans="1:49" s="20" customFormat="1" ht="13.5" customHeight="1" x14ac:dyDescent="0.25">
      <c r="A13" s="6" t="str">
        <f>[2]План!B24</f>
        <v>ОУД.04</v>
      </c>
      <c r="B13" s="7" t="str">
        <f>[2]План!C24</f>
        <v>Обществознание</v>
      </c>
      <c r="C13" s="7"/>
      <c r="D13" s="7">
        <v>6</v>
      </c>
      <c r="E13" s="7">
        <v>6</v>
      </c>
      <c r="F13" s="7">
        <v>4</v>
      </c>
      <c r="G13" s="7">
        <v>4</v>
      </c>
      <c r="H13" s="7">
        <v>4</v>
      </c>
      <c r="I13" s="7">
        <v>4</v>
      </c>
      <c r="J13" s="7">
        <v>4</v>
      </c>
      <c r="K13" s="7">
        <v>4</v>
      </c>
      <c r="L13" s="7">
        <v>4</v>
      </c>
      <c r="M13" s="7">
        <v>4</v>
      </c>
      <c r="N13" s="7">
        <v>4</v>
      </c>
      <c r="O13" s="7">
        <v>4</v>
      </c>
      <c r="P13" s="7">
        <v>4</v>
      </c>
      <c r="Q13" s="7">
        <v>4</v>
      </c>
      <c r="R13" s="7">
        <v>4</v>
      </c>
      <c r="S13" s="7">
        <v>4</v>
      </c>
      <c r="T13" s="7">
        <v>4</v>
      </c>
      <c r="U13" s="3">
        <f t="shared" ref="U13" si="2">C13+D13+E13+F13+G13+H13+I13+J13+K13+L13+M13+N13+O13+P13+Q13+R13+S13+T13</f>
        <v>72</v>
      </c>
      <c r="V13" s="22" t="s">
        <v>14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3">
        <f t="shared" si="1"/>
        <v>0</v>
      </c>
      <c r="AW13" s="4"/>
    </row>
    <row r="14" spans="1:49" s="20" customFormat="1" x14ac:dyDescent="0.25">
      <c r="A14" s="6" t="str">
        <f>[2]План!B25</f>
        <v>ОУД.05</v>
      </c>
      <c r="B14" s="7" t="str">
        <f>[2]План!C25</f>
        <v>География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3">
        <f t="shared" si="0"/>
        <v>0</v>
      </c>
      <c r="V14" s="22" t="s">
        <v>14</v>
      </c>
      <c r="W14" s="7">
        <v>3</v>
      </c>
      <c r="X14" s="7">
        <v>3</v>
      </c>
      <c r="Y14" s="7">
        <v>3</v>
      </c>
      <c r="Z14" s="7">
        <v>3</v>
      </c>
      <c r="AA14" s="7">
        <v>3</v>
      </c>
      <c r="AB14" s="7">
        <v>3</v>
      </c>
      <c r="AC14" s="7">
        <v>3</v>
      </c>
      <c r="AD14" s="7">
        <v>3</v>
      </c>
      <c r="AE14" s="7">
        <v>3</v>
      </c>
      <c r="AF14" s="7">
        <v>3</v>
      </c>
      <c r="AG14" s="7">
        <v>3</v>
      </c>
      <c r="AH14" s="7">
        <v>3</v>
      </c>
      <c r="AI14" s="7">
        <v>3</v>
      </c>
      <c r="AJ14" s="7">
        <v>3</v>
      </c>
      <c r="AK14" s="7">
        <v>3</v>
      </c>
      <c r="AL14" s="7">
        <v>3</v>
      </c>
      <c r="AM14" s="7">
        <v>3</v>
      </c>
      <c r="AN14" s="7">
        <v>3</v>
      </c>
      <c r="AO14" s="7">
        <v>3</v>
      </c>
      <c r="AP14" s="7">
        <v>3</v>
      </c>
      <c r="AQ14" s="7">
        <v>3</v>
      </c>
      <c r="AR14" s="7">
        <v>3</v>
      </c>
      <c r="AS14" s="7">
        <v>3</v>
      </c>
      <c r="AT14" s="7">
        <v>3</v>
      </c>
      <c r="AU14" s="7"/>
      <c r="AV14" s="3">
        <f t="shared" si="1"/>
        <v>72</v>
      </c>
      <c r="AW14" s="4"/>
    </row>
    <row r="15" spans="1:49" s="20" customFormat="1" ht="26.25" x14ac:dyDescent="0.25">
      <c r="A15" s="6" t="str">
        <f>[2]План!B26</f>
        <v>ОУД.06</v>
      </c>
      <c r="B15" s="7" t="str">
        <f>[2]План!C26</f>
        <v>Иностранный язык</v>
      </c>
      <c r="C15" s="7"/>
      <c r="D15" s="7">
        <v>2</v>
      </c>
      <c r="E15" s="7">
        <v>2</v>
      </c>
      <c r="F15" s="7">
        <v>2</v>
      </c>
      <c r="G15" s="7">
        <v>2</v>
      </c>
      <c r="H15" s="7">
        <v>2</v>
      </c>
      <c r="I15" s="7">
        <v>2</v>
      </c>
      <c r="J15" s="7">
        <v>2</v>
      </c>
      <c r="K15" s="7">
        <v>2</v>
      </c>
      <c r="L15" s="7">
        <v>2</v>
      </c>
      <c r="M15" s="7">
        <v>2</v>
      </c>
      <c r="N15" s="7">
        <v>2</v>
      </c>
      <c r="O15" s="7">
        <v>2</v>
      </c>
      <c r="P15" s="7">
        <v>2</v>
      </c>
      <c r="Q15" s="7">
        <v>2</v>
      </c>
      <c r="R15" s="7">
        <v>2</v>
      </c>
      <c r="S15" s="7">
        <v>2</v>
      </c>
      <c r="T15" s="7">
        <v>2</v>
      </c>
      <c r="U15" s="3">
        <f t="shared" si="0"/>
        <v>34</v>
      </c>
      <c r="V15" s="22" t="s">
        <v>14</v>
      </c>
      <c r="W15" s="7">
        <v>2</v>
      </c>
      <c r="X15" s="7">
        <v>2</v>
      </c>
      <c r="Y15" s="7">
        <v>2</v>
      </c>
      <c r="Z15" s="7">
        <v>2</v>
      </c>
      <c r="AA15" s="7">
        <v>2</v>
      </c>
      <c r="AB15" s="7">
        <v>2</v>
      </c>
      <c r="AC15" s="7">
        <v>2</v>
      </c>
      <c r="AD15" s="7">
        <v>2</v>
      </c>
      <c r="AE15" s="7">
        <v>2</v>
      </c>
      <c r="AF15" s="7">
        <v>2</v>
      </c>
      <c r="AG15" s="7">
        <v>2</v>
      </c>
      <c r="AH15" s="7">
        <v>2</v>
      </c>
      <c r="AI15" s="7">
        <v>2</v>
      </c>
      <c r="AJ15" s="7">
        <v>2</v>
      </c>
      <c r="AK15" s="7">
        <v>2</v>
      </c>
      <c r="AL15" s="7">
        <v>2</v>
      </c>
      <c r="AM15" s="7">
        <v>2</v>
      </c>
      <c r="AN15" s="7">
        <v>2</v>
      </c>
      <c r="AO15" s="7">
        <v>2</v>
      </c>
      <c r="AP15" s="7"/>
      <c r="AQ15" s="7"/>
      <c r="AR15" s="7"/>
      <c r="AS15" s="7"/>
      <c r="AT15" s="7"/>
      <c r="AU15" s="3"/>
      <c r="AV15" s="3">
        <f t="shared" si="1"/>
        <v>38</v>
      </c>
      <c r="AW15" s="4"/>
    </row>
    <row r="16" spans="1:49" s="20" customFormat="1" ht="14.25" customHeight="1" x14ac:dyDescent="0.25">
      <c r="A16" s="6" t="str">
        <f>[2]План!B27</f>
        <v>ОУД.07</v>
      </c>
      <c r="B16" s="7" t="str">
        <f>[2]План!C27</f>
        <v>Математика</v>
      </c>
      <c r="C16" s="7"/>
      <c r="D16" s="7">
        <v>6</v>
      </c>
      <c r="E16" s="7">
        <v>5</v>
      </c>
      <c r="F16" s="7">
        <v>4</v>
      </c>
      <c r="G16" s="7">
        <v>4</v>
      </c>
      <c r="H16" s="7">
        <v>4</v>
      </c>
      <c r="I16" s="7">
        <v>4</v>
      </c>
      <c r="J16" s="7">
        <v>4</v>
      </c>
      <c r="K16" s="7">
        <v>4</v>
      </c>
      <c r="L16" s="7">
        <v>4</v>
      </c>
      <c r="M16" s="7">
        <v>4</v>
      </c>
      <c r="N16" s="7">
        <v>4</v>
      </c>
      <c r="O16" s="7">
        <v>4</v>
      </c>
      <c r="P16" s="7">
        <v>4</v>
      </c>
      <c r="Q16" s="7">
        <v>4</v>
      </c>
      <c r="R16" s="7">
        <v>4</v>
      </c>
      <c r="S16" s="7">
        <v>4</v>
      </c>
      <c r="T16" s="7">
        <v>4</v>
      </c>
      <c r="U16" s="3">
        <f t="shared" si="0"/>
        <v>71</v>
      </c>
      <c r="V16" s="22" t="s">
        <v>14</v>
      </c>
      <c r="W16" s="7">
        <v>5</v>
      </c>
      <c r="X16" s="7">
        <v>5</v>
      </c>
      <c r="Y16" s="7">
        <v>4</v>
      </c>
      <c r="Z16" s="7">
        <v>4</v>
      </c>
      <c r="AA16" s="7">
        <v>6</v>
      </c>
      <c r="AB16" s="7">
        <v>4</v>
      </c>
      <c r="AC16" s="7">
        <v>4</v>
      </c>
      <c r="AD16" s="7">
        <v>5</v>
      </c>
      <c r="AE16" s="7">
        <v>4</v>
      </c>
      <c r="AF16" s="7">
        <v>4</v>
      </c>
      <c r="AG16" s="7">
        <v>4</v>
      </c>
      <c r="AH16" s="7">
        <v>4</v>
      </c>
      <c r="AI16" s="7">
        <v>3</v>
      </c>
      <c r="AJ16" s="7">
        <v>4</v>
      </c>
      <c r="AK16" s="7">
        <v>3</v>
      </c>
      <c r="AL16" s="7">
        <v>4</v>
      </c>
      <c r="AM16" s="7">
        <v>4</v>
      </c>
      <c r="AN16" s="7">
        <v>4</v>
      </c>
      <c r="AO16" s="7">
        <v>4</v>
      </c>
      <c r="AP16" s="7">
        <v>4</v>
      </c>
      <c r="AQ16" s="7">
        <v>4</v>
      </c>
      <c r="AR16" s="7">
        <v>4</v>
      </c>
      <c r="AS16" s="7">
        <v>4</v>
      </c>
      <c r="AT16" s="7">
        <v>2</v>
      </c>
      <c r="AU16" s="7"/>
      <c r="AV16" s="3">
        <f t="shared" si="1"/>
        <v>97</v>
      </c>
      <c r="AW16" s="4"/>
    </row>
    <row r="17" spans="1:49" s="20" customFormat="1" ht="17.25" customHeight="1" x14ac:dyDescent="0.25">
      <c r="A17" s="6" t="str">
        <f>[2]План!B28</f>
        <v>ОУД.08</v>
      </c>
      <c r="B17" s="7" t="str">
        <f>[2]План!C28</f>
        <v>Информатика</v>
      </c>
      <c r="C17" s="3"/>
      <c r="D17" s="3">
        <v>2</v>
      </c>
      <c r="E17" s="3">
        <v>2</v>
      </c>
      <c r="F17" s="3">
        <v>2</v>
      </c>
      <c r="G17" s="3">
        <v>2</v>
      </c>
      <c r="H17" s="3">
        <v>2</v>
      </c>
      <c r="I17" s="3">
        <v>2</v>
      </c>
      <c r="J17" s="3">
        <v>2</v>
      </c>
      <c r="K17" s="3">
        <v>2</v>
      </c>
      <c r="L17" s="3">
        <v>2</v>
      </c>
      <c r="M17" s="3">
        <v>2</v>
      </c>
      <c r="N17" s="3">
        <v>2</v>
      </c>
      <c r="O17" s="3">
        <v>2</v>
      </c>
      <c r="P17" s="3">
        <v>2</v>
      </c>
      <c r="Q17" s="3">
        <v>2</v>
      </c>
      <c r="R17" s="3">
        <v>2</v>
      </c>
      <c r="S17" s="3">
        <v>2</v>
      </c>
      <c r="T17" s="3">
        <v>2</v>
      </c>
      <c r="U17" s="3">
        <f t="shared" ref="U17" si="3">C17+D17+E17+F17+G17+H17+I17+J17+K17+L17+M17+N17+O17+P17+Q17+R17+S17+T17</f>
        <v>34</v>
      </c>
      <c r="V17" s="22" t="s">
        <v>14</v>
      </c>
      <c r="W17" s="7">
        <v>6</v>
      </c>
      <c r="X17" s="7">
        <v>6</v>
      </c>
      <c r="Y17" s="7">
        <v>6</v>
      </c>
      <c r="Z17" s="7">
        <v>6</v>
      </c>
      <c r="AA17" s="7">
        <v>5</v>
      </c>
      <c r="AB17" s="7">
        <v>6</v>
      </c>
      <c r="AC17" s="7">
        <v>4</v>
      </c>
      <c r="AD17" s="7">
        <v>4</v>
      </c>
      <c r="AE17" s="7">
        <v>4</v>
      </c>
      <c r="AF17" s="7">
        <v>5</v>
      </c>
      <c r="AG17" s="7">
        <v>4</v>
      </c>
      <c r="AH17" s="7">
        <v>4</v>
      </c>
      <c r="AI17" s="7">
        <v>3</v>
      </c>
      <c r="AJ17" s="7">
        <v>3</v>
      </c>
      <c r="AK17" s="7">
        <v>3</v>
      </c>
      <c r="AL17" s="7">
        <v>4</v>
      </c>
      <c r="AM17" s="7">
        <v>3</v>
      </c>
      <c r="AN17" s="7">
        <v>4</v>
      </c>
      <c r="AO17" s="7">
        <v>4</v>
      </c>
      <c r="AP17" s="7">
        <v>5</v>
      </c>
      <c r="AQ17" s="7">
        <v>4</v>
      </c>
      <c r="AR17" s="7">
        <v>5</v>
      </c>
      <c r="AS17" s="7">
        <v>4</v>
      </c>
      <c r="AT17" s="7">
        <v>2</v>
      </c>
      <c r="AU17" s="7"/>
      <c r="AV17" s="3">
        <f t="shared" si="1"/>
        <v>104</v>
      </c>
      <c r="AW17" s="4"/>
    </row>
    <row r="18" spans="1:49" s="20" customFormat="1" ht="24" customHeight="1" x14ac:dyDescent="0.25">
      <c r="A18" s="18" t="str">
        <f>[2]План!B29</f>
        <v>ОУД.09</v>
      </c>
      <c r="B18" s="19" t="str">
        <f>[2]План!C29</f>
        <v>Физическая культура</v>
      </c>
      <c r="C18" s="3"/>
      <c r="D18" s="7">
        <v>2</v>
      </c>
      <c r="E18" s="7">
        <v>2</v>
      </c>
      <c r="F18" s="7">
        <v>2</v>
      </c>
      <c r="G18" s="7">
        <v>2</v>
      </c>
      <c r="H18" s="7">
        <v>2</v>
      </c>
      <c r="I18" s="7">
        <v>2</v>
      </c>
      <c r="J18" s="7">
        <v>2</v>
      </c>
      <c r="K18" s="7">
        <v>2</v>
      </c>
      <c r="L18" s="7">
        <v>2</v>
      </c>
      <c r="M18" s="7">
        <v>2</v>
      </c>
      <c r="N18" s="7">
        <v>2</v>
      </c>
      <c r="O18" s="7">
        <v>2</v>
      </c>
      <c r="P18" s="7">
        <v>2</v>
      </c>
      <c r="Q18" s="7">
        <v>2</v>
      </c>
      <c r="R18" s="7">
        <v>2</v>
      </c>
      <c r="S18" s="7">
        <v>2</v>
      </c>
      <c r="T18" s="7">
        <v>2</v>
      </c>
      <c r="U18" s="3">
        <f t="shared" si="0"/>
        <v>34</v>
      </c>
      <c r="V18" s="22" t="s">
        <v>14</v>
      </c>
      <c r="W18" s="7">
        <v>2</v>
      </c>
      <c r="X18" s="7">
        <v>1</v>
      </c>
      <c r="Y18" s="7">
        <v>2</v>
      </c>
      <c r="Z18" s="7">
        <v>2</v>
      </c>
      <c r="AA18" s="7">
        <v>2</v>
      </c>
      <c r="AB18" s="7">
        <v>2</v>
      </c>
      <c r="AC18" s="7">
        <v>2</v>
      </c>
      <c r="AD18" s="7">
        <v>1</v>
      </c>
      <c r="AE18" s="7">
        <v>2</v>
      </c>
      <c r="AF18" s="7">
        <v>1</v>
      </c>
      <c r="AG18" s="7">
        <v>2</v>
      </c>
      <c r="AH18" s="7">
        <v>1</v>
      </c>
      <c r="AI18" s="7">
        <v>2</v>
      </c>
      <c r="AJ18" s="7">
        <v>1</v>
      </c>
      <c r="AK18" s="7">
        <v>2</v>
      </c>
      <c r="AL18" s="7">
        <v>1</v>
      </c>
      <c r="AM18" s="7">
        <v>2</v>
      </c>
      <c r="AN18" s="7">
        <v>1</v>
      </c>
      <c r="AO18" s="7">
        <v>2</v>
      </c>
      <c r="AP18" s="7">
        <v>1</v>
      </c>
      <c r="AQ18" s="7">
        <v>2</v>
      </c>
      <c r="AR18" s="7">
        <v>2</v>
      </c>
      <c r="AS18" s="7">
        <v>2</v>
      </c>
      <c r="AT18" s="7"/>
      <c r="AU18" s="7"/>
      <c r="AV18" s="3">
        <f t="shared" si="1"/>
        <v>38</v>
      </c>
      <c r="AW18" s="4"/>
    </row>
    <row r="19" spans="1:49" s="20" customFormat="1" ht="52.5" customHeight="1" x14ac:dyDescent="0.25">
      <c r="A19" s="6" t="str">
        <f>[2]План!B30</f>
        <v>ОУД.10</v>
      </c>
      <c r="B19" s="7" t="str">
        <f>[2]План!C30</f>
        <v>Основы безопасности жизнедеятельности</v>
      </c>
      <c r="C19" s="7"/>
      <c r="D19" s="7">
        <v>1</v>
      </c>
      <c r="E19" s="7">
        <v>1</v>
      </c>
      <c r="F19" s="7">
        <v>1</v>
      </c>
      <c r="G19" s="7">
        <v>1</v>
      </c>
      <c r="H19" s="7">
        <v>1</v>
      </c>
      <c r="I19" s="7">
        <v>1</v>
      </c>
      <c r="J19" s="7">
        <v>1</v>
      </c>
      <c r="K19" s="7">
        <v>1</v>
      </c>
      <c r="L19" s="7">
        <v>1</v>
      </c>
      <c r="M19" s="7">
        <v>1</v>
      </c>
      <c r="N19" s="7">
        <v>1</v>
      </c>
      <c r="O19" s="7">
        <v>1</v>
      </c>
      <c r="P19" s="7">
        <v>1</v>
      </c>
      <c r="Q19" s="7">
        <v>1</v>
      </c>
      <c r="R19" s="7">
        <v>1</v>
      </c>
      <c r="S19" s="7">
        <v>1</v>
      </c>
      <c r="T19" s="7">
        <v>1</v>
      </c>
      <c r="U19" s="3">
        <f t="shared" si="0"/>
        <v>17</v>
      </c>
      <c r="V19" s="22" t="s">
        <v>14</v>
      </c>
      <c r="W19" s="7">
        <v>4</v>
      </c>
      <c r="X19" s="7">
        <v>3</v>
      </c>
      <c r="Y19" s="7">
        <v>3</v>
      </c>
      <c r="Z19" s="7">
        <v>3</v>
      </c>
      <c r="AA19" s="7">
        <v>2</v>
      </c>
      <c r="AB19" s="7">
        <v>2</v>
      </c>
      <c r="AC19" s="7">
        <v>2</v>
      </c>
      <c r="AD19" s="7">
        <v>2</v>
      </c>
      <c r="AE19" s="7">
        <v>2</v>
      </c>
      <c r="AF19" s="7">
        <v>2</v>
      </c>
      <c r="AG19" s="7">
        <v>2</v>
      </c>
      <c r="AH19" s="7">
        <v>2</v>
      </c>
      <c r="AI19" s="7">
        <v>2</v>
      </c>
      <c r="AJ19" s="7">
        <v>2</v>
      </c>
      <c r="AK19" s="7">
        <v>2</v>
      </c>
      <c r="AL19" s="7">
        <v>2</v>
      </c>
      <c r="AM19" s="7">
        <v>2</v>
      </c>
      <c r="AN19" s="7">
        <v>2</v>
      </c>
      <c r="AO19" s="7">
        <v>2</v>
      </c>
      <c r="AP19" s="7">
        <v>2</v>
      </c>
      <c r="AQ19" s="7">
        <v>2</v>
      </c>
      <c r="AR19" s="7">
        <v>2</v>
      </c>
      <c r="AS19" s="7">
        <v>2</v>
      </c>
      <c r="AT19" s="7"/>
      <c r="AU19" s="3"/>
      <c r="AV19" s="3">
        <f t="shared" si="1"/>
        <v>51</v>
      </c>
      <c r="AW19" s="4"/>
    </row>
    <row r="20" spans="1:49" s="20" customFormat="1" ht="17.25" customHeight="1" x14ac:dyDescent="0.25">
      <c r="A20" s="6" t="str">
        <f>[2]План!B31</f>
        <v>ОУД.11</v>
      </c>
      <c r="B20" s="19" t="str">
        <f>[2]План!C31</f>
        <v>Физика</v>
      </c>
      <c r="C20" s="7"/>
      <c r="D20" s="7">
        <v>1</v>
      </c>
      <c r="E20" s="7">
        <v>2</v>
      </c>
      <c r="F20" s="7">
        <v>2</v>
      </c>
      <c r="G20" s="7">
        <v>2</v>
      </c>
      <c r="H20" s="7">
        <v>2</v>
      </c>
      <c r="I20" s="7">
        <v>2</v>
      </c>
      <c r="J20" s="7">
        <v>2</v>
      </c>
      <c r="K20" s="7">
        <v>2</v>
      </c>
      <c r="L20" s="7">
        <v>2</v>
      </c>
      <c r="M20" s="7">
        <v>2</v>
      </c>
      <c r="N20" s="7">
        <v>2</v>
      </c>
      <c r="O20" s="7">
        <v>2</v>
      </c>
      <c r="P20" s="7">
        <v>2</v>
      </c>
      <c r="Q20" s="7">
        <v>2</v>
      </c>
      <c r="R20" s="7">
        <v>2</v>
      </c>
      <c r="S20" s="7">
        <v>2</v>
      </c>
      <c r="T20" s="7">
        <v>2</v>
      </c>
      <c r="U20" s="3">
        <f t="shared" si="0"/>
        <v>33</v>
      </c>
      <c r="V20" s="22" t="s">
        <v>14</v>
      </c>
      <c r="W20" s="7">
        <v>3</v>
      </c>
      <c r="X20" s="7">
        <v>3</v>
      </c>
      <c r="Y20" s="7">
        <v>3</v>
      </c>
      <c r="Z20" s="7">
        <v>2</v>
      </c>
      <c r="AA20" s="7">
        <v>2</v>
      </c>
      <c r="AB20" s="7">
        <v>2</v>
      </c>
      <c r="AC20" s="7">
        <v>2</v>
      </c>
      <c r="AD20" s="7">
        <v>2</v>
      </c>
      <c r="AE20" s="7">
        <v>2</v>
      </c>
      <c r="AF20" s="7">
        <v>2</v>
      </c>
      <c r="AG20" s="7">
        <v>2</v>
      </c>
      <c r="AH20" s="7">
        <v>2</v>
      </c>
      <c r="AI20" s="7">
        <v>2</v>
      </c>
      <c r="AJ20" s="7">
        <v>2</v>
      </c>
      <c r="AK20" s="7">
        <v>2</v>
      </c>
      <c r="AL20" s="7">
        <v>2</v>
      </c>
      <c r="AM20" s="7">
        <v>2</v>
      </c>
      <c r="AN20" s="7">
        <v>2</v>
      </c>
      <c r="AO20" s="7">
        <v>2</v>
      </c>
      <c r="AP20" s="7">
        <v>2</v>
      </c>
      <c r="AQ20" s="7">
        <v>2</v>
      </c>
      <c r="AR20" s="7">
        <v>2</v>
      </c>
      <c r="AS20" s="7">
        <v>2</v>
      </c>
      <c r="AT20" s="7"/>
      <c r="AU20" s="3"/>
      <c r="AV20" s="3">
        <f t="shared" si="1"/>
        <v>49</v>
      </c>
      <c r="AW20" s="4"/>
    </row>
    <row r="21" spans="1:49" s="4" customFormat="1" ht="14.25" customHeight="1" x14ac:dyDescent="0.25">
      <c r="A21" s="18" t="str">
        <f>[2]План!B33</f>
        <v>ОУД.13</v>
      </c>
      <c r="B21" s="19" t="str">
        <f>[2]План!C33</f>
        <v>Биология</v>
      </c>
      <c r="C21" s="3"/>
      <c r="D21" s="7">
        <v>4</v>
      </c>
      <c r="E21" s="7">
        <v>4</v>
      </c>
      <c r="F21" s="7">
        <v>4</v>
      </c>
      <c r="G21" s="7">
        <v>5</v>
      </c>
      <c r="H21" s="7">
        <v>5</v>
      </c>
      <c r="I21" s="7">
        <v>4</v>
      </c>
      <c r="J21" s="7">
        <v>5</v>
      </c>
      <c r="K21" s="7">
        <v>4</v>
      </c>
      <c r="L21" s="7">
        <v>5</v>
      </c>
      <c r="M21" s="7">
        <v>4</v>
      </c>
      <c r="N21" s="7">
        <v>4</v>
      </c>
      <c r="O21" s="7">
        <v>4</v>
      </c>
      <c r="P21" s="7">
        <v>4</v>
      </c>
      <c r="Q21" s="7">
        <v>4</v>
      </c>
      <c r="R21" s="7">
        <v>4</v>
      </c>
      <c r="S21" s="7">
        <v>4</v>
      </c>
      <c r="T21" s="7">
        <v>4</v>
      </c>
      <c r="U21" s="3">
        <f t="shared" si="0"/>
        <v>72</v>
      </c>
      <c r="V21" s="22" t="s">
        <v>14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3"/>
      <c r="AV21" s="3">
        <f t="shared" si="1"/>
        <v>0</v>
      </c>
    </row>
    <row r="22" spans="1:49" s="4" customFormat="1" ht="27.75" customHeight="1" x14ac:dyDescent="0.25">
      <c r="A22" s="18" t="str">
        <f>[2]План!B34</f>
        <v>ОУД.14</v>
      </c>
      <c r="B22" s="19" t="str">
        <f>[2]План!C34</f>
        <v>Индивидуальный проект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3">
        <f t="shared" si="0"/>
        <v>0</v>
      </c>
      <c r="V22" s="22" t="s">
        <v>14</v>
      </c>
      <c r="W22" s="7"/>
      <c r="X22" s="7"/>
      <c r="Y22" s="7"/>
      <c r="Z22" s="7"/>
      <c r="AA22" s="7">
        <v>1</v>
      </c>
      <c r="AB22" s="7"/>
      <c r="AC22" s="7">
        <v>1</v>
      </c>
      <c r="AD22" s="7"/>
      <c r="AE22" s="7">
        <v>1</v>
      </c>
      <c r="AF22" s="7"/>
      <c r="AG22" s="7">
        <v>1</v>
      </c>
      <c r="AH22" s="7"/>
      <c r="AI22" s="7">
        <v>1</v>
      </c>
      <c r="AJ22" s="7"/>
      <c r="AK22" s="7">
        <v>1</v>
      </c>
      <c r="AL22" s="7"/>
      <c r="AM22" s="7">
        <v>1</v>
      </c>
      <c r="AN22" s="7"/>
      <c r="AO22" s="7">
        <v>1</v>
      </c>
      <c r="AP22" s="7"/>
      <c r="AQ22" s="7">
        <v>1</v>
      </c>
      <c r="AR22" s="7"/>
      <c r="AS22" s="7">
        <v>1</v>
      </c>
      <c r="AT22" s="7"/>
      <c r="AU22" s="7"/>
      <c r="AV22" s="3">
        <f t="shared" si="1"/>
        <v>10</v>
      </c>
    </row>
    <row r="23" spans="1:49" s="4" customFormat="1" ht="24.75" customHeight="1" x14ac:dyDescent="0.25">
      <c r="A23" s="12" t="str">
        <f>[2]План!B63</f>
        <v>ОП.01</v>
      </c>
      <c r="B23" s="9" t="str">
        <f>[2]План!C63</f>
        <v>Операционные системы и среды</v>
      </c>
      <c r="C23" s="7"/>
      <c r="D23" s="7">
        <v>4</v>
      </c>
      <c r="E23" s="7">
        <v>4</v>
      </c>
      <c r="F23" s="7">
        <v>4</v>
      </c>
      <c r="G23" s="7">
        <v>2</v>
      </c>
      <c r="H23" s="7">
        <v>2</v>
      </c>
      <c r="I23" s="7">
        <v>2</v>
      </c>
      <c r="J23" s="7">
        <v>2</v>
      </c>
      <c r="K23" s="7">
        <v>2</v>
      </c>
      <c r="L23" s="7">
        <v>2</v>
      </c>
      <c r="M23" s="7">
        <v>2</v>
      </c>
      <c r="N23" s="7">
        <v>2</v>
      </c>
      <c r="O23" s="7">
        <v>2</v>
      </c>
      <c r="P23" s="7">
        <v>2</v>
      </c>
      <c r="Q23" s="7">
        <v>2</v>
      </c>
      <c r="R23" s="7">
        <v>2</v>
      </c>
      <c r="S23" s="7">
        <v>2</v>
      </c>
      <c r="T23" s="7">
        <v>2</v>
      </c>
      <c r="U23" s="3">
        <f t="shared" si="0"/>
        <v>40</v>
      </c>
      <c r="V23" s="22" t="s">
        <v>14</v>
      </c>
      <c r="W23" s="7">
        <v>1</v>
      </c>
      <c r="X23" s="7">
        <v>2</v>
      </c>
      <c r="Y23" s="7">
        <v>2</v>
      </c>
      <c r="Z23" s="7">
        <v>2</v>
      </c>
      <c r="AA23" s="7">
        <v>2</v>
      </c>
      <c r="AB23" s="7">
        <v>2</v>
      </c>
      <c r="AC23" s="7">
        <v>3</v>
      </c>
      <c r="AD23" s="7">
        <v>2</v>
      </c>
      <c r="AE23" s="7">
        <v>2</v>
      </c>
      <c r="AF23" s="7">
        <v>2</v>
      </c>
      <c r="AG23" s="7">
        <v>2</v>
      </c>
      <c r="AH23" s="7">
        <v>2</v>
      </c>
      <c r="AI23" s="7">
        <v>2</v>
      </c>
      <c r="AJ23" s="7">
        <v>2</v>
      </c>
      <c r="AK23" s="7">
        <v>2</v>
      </c>
      <c r="AL23" s="7">
        <v>2</v>
      </c>
      <c r="AM23" s="7">
        <v>2</v>
      </c>
      <c r="AN23" s="7">
        <v>2</v>
      </c>
      <c r="AO23" s="7">
        <v>2</v>
      </c>
      <c r="AP23" s="7">
        <v>2</v>
      </c>
      <c r="AQ23" s="7">
        <v>2</v>
      </c>
      <c r="AR23" s="7">
        <v>4</v>
      </c>
      <c r="AS23" s="7">
        <v>4</v>
      </c>
      <c r="AT23" s="7"/>
      <c r="AU23" s="3"/>
      <c r="AV23" s="3">
        <f t="shared" si="1"/>
        <v>50</v>
      </c>
    </row>
    <row r="24" spans="1:49" s="4" customFormat="1" ht="37.5" customHeight="1" x14ac:dyDescent="0.25">
      <c r="A24" s="12" t="str">
        <f>[2]План!B64</f>
        <v>ОП.02</v>
      </c>
      <c r="B24" s="9" t="str">
        <f>[2]План!C64</f>
        <v>Архитектура аппаратных средств</v>
      </c>
      <c r="C24" s="3"/>
      <c r="D24" s="7">
        <v>2</v>
      </c>
      <c r="E24" s="7">
        <v>2</v>
      </c>
      <c r="F24" s="7">
        <v>2</v>
      </c>
      <c r="G24" s="7">
        <v>2</v>
      </c>
      <c r="H24" s="7">
        <v>2</v>
      </c>
      <c r="I24" s="7">
        <v>2</v>
      </c>
      <c r="J24" s="7">
        <v>2</v>
      </c>
      <c r="K24" s="7">
        <v>2</v>
      </c>
      <c r="L24" s="7">
        <v>2</v>
      </c>
      <c r="M24" s="7">
        <v>2</v>
      </c>
      <c r="N24" s="7">
        <v>2</v>
      </c>
      <c r="O24" s="7">
        <v>2</v>
      </c>
      <c r="P24" s="7">
        <v>2</v>
      </c>
      <c r="Q24" s="7">
        <v>2</v>
      </c>
      <c r="R24" s="7">
        <v>2</v>
      </c>
      <c r="S24" s="7">
        <v>2</v>
      </c>
      <c r="T24" s="7">
        <v>2</v>
      </c>
      <c r="U24" s="3">
        <f t="shared" si="0"/>
        <v>34</v>
      </c>
      <c r="V24" s="22" t="s">
        <v>14</v>
      </c>
      <c r="W24" s="7"/>
      <c r="X24" s="7">
        <v>2</v>
      </c>
      <c r="Y24" s="7">
        <v>3</v>
      </c>
      <c r="Z24" s="7">
        <v>4</v>
      </c>
      <c r="AA24" s="7">
        <v>3</v>
      </c>
      <c r="AB24" s="7">
        <v>4</v>
      </c>
      <c r="AC24" s="7">
        <v>4</v>
      </c>
      <c r="AD24" s="7">
        <v>2</v>
      </c>
      <c r="AE24" s="7">
        <v>2</v>
      </c>
      <c r="AF24" s="7">
        <v>2</v>
      </c>
      <c r="AG24" s="7">
        <v>2</v>
      </c>
      <c r="AH24" s="7">
        <v>2</v>
      </c>
      <c r="AI24" s="7">
        <v>2</v>
      </c>
      <c r="AJ24" s="7">
        <v>2</v>
      </c>
      <c r="AK24" s="7">
        <v>2</v>
      </c>
      <c r="AL24" s="7">
        <v>2</v>
      </c>
      <c r="AM24" s="7">
        <v>2</v>
      </c>
      <c r="AN24" s="7">
        <v>2</v>
      </c>
      <c r="AO24" s="7">
        <v>2</v>
      </c>
      <c r="AP24" s="7">
        <v>2</v>
      </c>
      <c r="AQ24" s="7">
        <v>2</v>
      </c>
      <c r="AR24" s="7">
        <v>2</v>
      </c>
      <c r="AS24" s="7">
        <v>2</v>
      </c>
      <c r="AT24" s="7"/>
      <c r="AU24" s="3"/>
      <c r="AV24" s="3">
        <f t="shared" si="1"/>
        <v>52</v>
      </c>
    </row>
    <row r="25" spans="1:49" s="4" customFormat="1" ht="63" customHeight="1" x14ac:dyDescent="0.25">
      <c r="A25" s="12" t="str">
        <f>[2]План!B66</f>
        <v>ОП.04</v>
      </c>
      <c r="B25" s="9" t="str">
        <f>[2]План!C66</f>
        <v>Основы алгоритмизации и программирования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3">
        <f t="shared" si="0"/>
        <v>0</v>
      </c>
      <c r="V25" s="22" t="s">
        <v>14</v>
      </c>
      <c r="W25" s="7"/>
      <c r="X25" s="7"/>
      <c r="Y25" s="7"/>
      <c r="Z25" s="7"/>
      <c r="AA25" s="7"/>
      <c r="AB25" s="7"/>
      <c r="AC25" s="7"/>
      <c r="AD25" s="7">
        <v>4</v>
      </c>
      <c r="AE25" s="7">
        <v>3</v>
      </c>
      <c r="AF25" s="7">
        <v>4</v>
      </c>
      <c r="AG25" s="7">
        <v>3</v>
      </c>
      <c r="AH25" s="7">
        <v>3</v>
      </c>
      <c r="AI25" s="7">
        <v>2</v>
      </c>
      <c r="AJ25" s="7">
        <v>3</v>
      </c>
      <c r="AK25" s="7">
        <v>3</v>
      </c>
      <c r="AL25" s="7">
        <v>3</v>
      </c>
      <c r="AM25" s="7">
        <v>2</v>
      </c>
      <c r="AN25" s="7">
        <v>3</v>
      </c>
      <c r="AO25" s="7">
        <v>2</v>
      </c>
      <c r="AP25" s="7">
        <v>3</v>
      </c>
      <c r="AQ25" s="7">
        <v>3</v>
      </c>
      <c r="AR25" s="7">
        <v>3</v>
      </c>
      <c r="AS25" s="7">
        <v>3</v>
      </c>
      <c r="AT25" s="7"/>
      <c r="AU25" s="3"/>
      <c r="AV25" s="3">
        <f t="shared" si="1"/>
        <v>47</v>
      </c>
    </row>
    <row r="26" spans="1:49" s="4" customFormat="1" ht="66.75" customHeight="1" x14ac:dyDescent="0.25">
      <c r="A26" s="12" t="str">
        <f>[2]План!B71</f>
        <v>ОП.09</v>
      </c>
      <c r="B26" s="8" t="str">
        <f>[2]План!C71</f>
        <v>Стандартизация, сертификация и техническое документоведение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3">
        <f t="shared" si="0"/>
        <v>0</v>
      </c>
      <c r="V26" s="22" t="s">
        <v>14</v>
      </c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>
        <v>2</v>
      </c>
      <c r="AI26" s="7">
        <v>3</v>
      </c>
      <c r="AJ26" s="7">
        <v>3</v>
      </c>
      <c r="AK26" s="7">
        <v>3</v>
      </c>
      <c r="AL26" s="7">
        <v>3</v>
      </c>
      <c r="AM26" s="7">
        <v>3</v>
      </c>
      <c r="AN26" s="7">
        <v>3</v>
      </c>
      <c r="AO26" s="7">
        <v>2</v>
      </c>
      <c r="AP26" s="7">
        <v>4</v>
      </c>
      <c r="AQ26" s="7">
        <v>3</v>
      </c>
      <c r="AR26" s="7">
        <v>3</v>
      </c>
      <c r="AS26" s="7">
        <v>4</v>
      </c>
      <c r="AT26" s="7"/>
      <c r="AU26" s="3"/>
      <c r="AV26" s="3">
        <f t="shared" si="1"/>
        <v>36</v>
      </c>
    </row>
    <row r="27" spans="1:49" s="4" customFormat="1" ht="25.5" customHeight="1" x14ac:dyDescent="0.25">
      <c r="A27" s="12" t="str">
        <f>[2]План!B73</f>
        <v>ОП.11</v>
      </c>
      <c r="B27" s="7" t="str">
        <f>[2]План!C73</f>
        <v>Компьютерные сети</v>
      </c>
      <c r="C27" s="7"/>
      <c r="D27" s="7"/>
      <c r="E27" s="7"/>
      <c r="F27" s="7">
        <v>3</v>
      </c>
      <c r="G27" s="7">
        <v>4</v>
      </c>
      <c r="H27" s="7">
        <v>4</v>
      </c>
      <c r="I27" s="7">
        <v>5</v>
      </c>
      <c r="J27" s="7">
        <v>4</v>
      </c>
      <c r="K27" s="7">
        <v>5</v>
      </c>
      <c r="L27" s="7">
        <v>4</v>
      </c>
      <c r="M27" s="7">
        <v>5</v>
      </c>
      <c r="N27" s="7">
        <v>4</v>
      </c>
      <c r="O27" s="7">
        <v>5</v>
      </c>
      <c r="P27" s="7">
        <v>4</v>
      </c>
      <c r="Q27" s="7">
        <v>5</v>
      </c>
      <c r="R27" s="7">
        <v>4</v>
      </c>
      <c r="S27" s="7">
        <v>5</v>
      </c>
      <c r="T27" s="7">
        <v>5</v>
      </c>
      <c r="U27" s="3">
        <f t="shared" si="0"/>
        <v>66</v>
      </c>
      <c r="V27" s="22" t="s">
        <v>14</v>
      </c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3">
        <f t="shared" si="1"/>
        <v>0</v>
      </c>
    </row>
    <row r="28" spans="1:49" s="4" customFormat="1" ht="0.75" hidden="1" customHeight="1" x14ac:dyDescent="0.25">
      <c r="A28" s="12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3">
        <f t="shared" si="0"/>
        <v>0</v>
      </c>
      <c r="V28" s="22" t="s">
        <v>14</v>
      </c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3"/>
      <c r="AV28" s="3">
        <f t="shared" si="1"/>
        <v>0</v>
      </c>
    </row>
    <row r="29" spans="1:49" s="4" customFormat="1" ht="21" hidden="1" customHeight="1" x14ac:dyDescent="0.25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3">
        <f>D29+E29+F29+G29+H29+I29+J29+K29+L29+M29+N29+O29+P29+Q29+R29+S29+T29</f>
        <v>0</v>
      </c>
      <c r="V29" s="22" t="s">
        <v>14</v>
      </c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3"/>
      <c r="AV29" s="3">
        <f t="shared" si="1"/>
        <v>0</v>
      </c>
    </row>
    <row r="30" spans="1:49" s="4" customFormat="1" ht="19.5" hidden="1" customHeight="1" x14ac:dyDescent="0.25">
      <c r="A30" s="6"/>
      <c r="B30" s="7"/>
      <c r="C30" s="7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22" t="s">
        <v>14</v>
      </c>
      <c r="W30" s="3"/>
      <c r="X30" s="3"/>
      <c r="Y30" s="3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3">
        <f t="shared" si="1"/>
        <v>0</v>
      </c>
    </row>
    <row r="31" spans="1:49" s="4" customFormat="1" ht="19.5" hidden="1" customHeight="1" x14ac:dyDescent="0.25">
      <c r="A31" s="6"/>
      <c r="B31" s="7"/>
      <c r="C31" s="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22" t="s">
        <v>14</v>
      </c>
      <c r="W31" s="3"/>
      <c r="X31" s="3"/>
      <c r="Y31" s="3"/>
      <c r="Z31" s="3"/>
      <c r="AA31" s="3"/>
      <c r="AB31" s="3"/>
      <c r="AC31" s="3"/>
      <c r="AD31" s="7"/>
      <c r="AE31" s="3"/>
      <c r="AF31" s="7"/>
      <c r="AG31" s="3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3"/>
      <c r="AV31" s="3">
        <f t="shared" si="1"/>
        <v>0</v>
      </c>
    </row>
    <row r="32" spans="1:49" s="4" customFormat="1" x14ac:dyDescent="0.25">
      <c r="A32" s="31" t="s">
        <v>13</v>
      </c>
      <c r="B32" s="31"/>
      <c r="C32" s="2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>
        <f t="shared" si="0"/>
        <v>0</v>
      </c>
      <c r="V32" s="22" t="s">
        <v>14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>
        <v>18</v>
      </c>
      <c r="AU32" s="3">
        <v>12</v>
      </c>
      <c r="AV32" s="3">
        <f t="shared" si="1"/>
        <v>30</v>
      </c>
    </row>
    <row r="33" spans="1:48" s="4" customFormat="1" x14ac:dyDescent="0.25">
      <c r="A33" s="31" t="s">
        <v>15</v>
      </c>
      <c r="B33" s="31"/>
      <c r="C33" s="22">
        <f>C10+C11+C12+C13+C14+C15+C16+C18+C19+C20+C21+C22+C23+C24+C25+C30+C32+C26+C27+C28+C31+C17</f>
        <v>0</v>
      </c>
      <c r="D33" s="22">
        <f t="shared" ref="D33:S33" si="4">D10+D11+D12+D13+D14+D15+D16+D18+D19+D20+D21+D22+D23+D24+D25+D30+D32+D26+D27+D28+D31+D17+D29</f>
        <v>36</v>
      </c>
      <c r="E33" s="22">
        <f t="shared" si="4"/>
        <v>36</v>
      </c>
      <c r="F33" s="22">
        <f t="shared" si="4"/>
        <v>36</v>
      </c>
      <c r="G33" s="22">
        <f t="shared" si="4"/>
        <v>36</v>
      </c>
      <c r="H33" s="22">
        <f t="shared" si="4"/>
        <v>36</v>
      </c>
      <c r="I33" s="22">
        <f t="shared" si="4"/>
        <v>36</v>
      </c>
      <c r="J33" s="22">
        <f t="shared" si="4"/>
        <v>36</v>
      </c>
      <c r="K33" s="22">
        <f t="shared" si="4"/>
        <v>36</v>
      </c>
      <c r="L33" s="22">
        <f t="shared" si="4"/>
        <v>36</v>
      </c>
      <c r="M33" s="22">
        <f t="shared" si="4"/>
        <v>36</v>
      </c>
      <c r="N33" s="22">
        <f t="shared" si="4"/>
        <v>35</v>
      </c>
      <c r="O33" s="22">
        <f t="shared" si="4"/>
        <v>36</v>
      </c>
      <c r="P33" s="22">
        <f t="shared" si="4"/>
        <v>35</v>
      </c>
      <c r="Q33" s="22">
        <f t="shared" si="4"/>
        <v>36</v>
      </c>
      <c r="R33" s="22">
        <f t="shared" si="4"/>
        <v>35</v>
      </c>
      <c r="S33" s="22">
        <f t="shared" si="4"/>
        <v>36</v>
      </c>
      <c r="T33" s="22">
        <f>T10+T11+T12+T13+T14+T15+T16+T18+T19+T20+T21+T22+T23+T24+T25+T30+T32+T26+T27+T28+T31+T17+T29</f>
        <v>36</v>
      </c>
      <c r="U33" s="22">
        <f>U10+U11+U12+U13+U14+U15+U16+U18+U19+U20+U21+U22+U23+U24+U25+U30+U32+U26+U27+U28+U31+U17++U29</f>
        <v>609</v>
      </c>
      <c r="V33" s="22" t="s">
        <v>14</v>
      </c>
      <c r="W33" s="3">
        <f t="shared" ref="W33:AU33" si="5">W10+W11+W12+W13+W14+W15+W16+W17+W18+W19+W20+W21+W22+W23+W24+W25+W26+W27+W28+W30+W31+W32+W29</f>
        <v>35</v>
      </c>
      <c r="X33" s="3">
        <f t="shared" si="5"/>
        <v>35</v>
      </c>
      <c r="Y33" s="3">
        <f t="shared" si="5"/>
        <v>35</v>
      </c>
      <c r="Z33" s="3">
        <f t="shared" si="5"/>
        <v>35</v>
      </c>
      <c r="AA33" s="3">
        <f t="shared" si="5"/>
        <v>35</v>
      </c>
      <c r="AB33" s="3">
        <f t="shared" si="5"/>
        <v>35</v>
      </c>
      <c r="AC33" s="3">
        <f t="shared" si="5"/>
        <v>35</v>
      </c>
      <c r="AD33" s="3">
        <f t="shared" si="5"/>
        <v>35</v>
      </c>
      <c r="AE33" s="3">
        <f t="shared" si="5"/>
        <v>35</v>
      </c>
      <c r="AF33" s="3">
        <f t="shared" si="5"/>
        <v>35</v>
      </c>
      <c r="AG33" s="3">
        <f t="shared" si="5"/>
        <v>35</v>
      </c>
      <c r="AH33" s="3">
        <f t="shared" si="5"/>
        <v>35</v>
      </c>
      <c r="AI33" s="3">
        <f t="shared" si="5"/>
        <v>35</v>
      </c>
      <c r="AJ33" s="3">
        <f t="shared" si="5"/>
        <v>35</v>
      </c>
      <c r="AK33" s="3">
        <f t="shared" si="5"/>
        <v>35</v>
      </c>
      <c r="AL33" s="3">
        <f t="shared" si="5"/>
        <v>35</v>
      </c>
      <c r="AM33" s="3">
        <f t="shared" si="5"/>
        <v>35</v>
      </c>
      <c r="AN33" s="3">
        <f t="shared" si="5"/>
        <v>35</v>
      </c>
      <c r="AO33" s="3">
        <f t="shared" si="5"/>
        <v>35</v>
      </c>
      <c r="AP33" s="3">
        <f t="shared" si="5"/>
        <v>35</v>
      </c>
      <c r="AQ33" s="3">
        <f t="shared" si="5"/>
        <v>35</v>
      </c>
      <c r="AR33" s="3">
        <f t="shared" si="5"/>
        <v>35</v>
      </c>
      <c r="AS33" s="3">
        <f t="shared" si="5"/>
        <v>35</v>
      </c>
      <c r="AT33" s="3">
        <f t="shared" si="5"/>
        <v>27</v>
      </c>
      <c r="AU33" s="3">
        <f t="shared" si="5"/>
        <v>12</v>
      </c>
      <c r="AV33" s="3">
        <f t="shared" si="1"/>
        <v>844</v>
      </c>
    </row>
    <row r="34" spans="1:48" s="4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s="4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s="4" customFormat="1" ht="15" customHeight="1" x14ac:dyDescent="0.25">
      <c r="A36" s="5"/>
      <c r="B36" s="5"/>
      <c r="C36" s="5"/>
      <c r="D36" s="33" t="s">
        <v>24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24"/>
      <c r="AU36" s="5"/>
      <c r="AV36" s="5"/>
    </row>
    <row r="37" spans="1:48" s="4" customFormat="1" x14ac:dyDescent="0.25">
      <c r="A37" s="5"/>
      <c r="B37" s="5"/>
      <c r="C37" s="5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24"/>
      <c r="AU37" s="5"/>
      <c r="AV37" s="5"/>
    </row>
    <row r="38" spans="1:48" s="4" customFormat="1" x14ac:dyDescent="0.25">
      <c r="A38" s="30" t="s">
        <v>11</v>
      </c>
      <c r="B38" s="30" t="s">
        <v>12</v>
      </c>
      <c r="C38" s="27" t="s">
        <v>1</v>
      </c>
      <c r="D38" s="28"/>
      <c r="E38" s="28"/>
      <c r="F38" s="28"/>
      <c r="G38" s="29"/>
      <c r="H38" s="27" t="s">
        <v>2</v>
      </c>
      <c r="I38" s="28"/>
      <c r="J38" s="28"/>
      <c r="K38" s="28"/>
      <c r="L38" s="29"/>
      <c r="M38" s="27" t="s">
        <v>3</v>
      </c>
      <c r="N38" s="28"/>
      <c r="O38" s="28"/>
      <c r="P38" s="29"/>
      <c r="Q38" s="27" t="s">
        <v>4</v>
      </c>
      <c r="R38" s="28"/>
      <c r="S38" s="28"/>
      <c r="T38" s="29"/>
      <c r="U38" s="26" t="s">
        <v>0</v>
      </c>
      <c r="V38" s="27" t="s">
        <v>5</v>
      </c>
      <c r="W38" s="28"/>
      <c r="X38" s="28"/>
      <c r="Y38" s="28"/>
      <c r="Z38" s="27" t="s">
        <v>6</v>
      </c>
      <c r="AA38" s="28"/>
      <c r="AB38" s="28"/>
      <c r="AC38" s="28"/>
      <c r="AD38" s="31" t="s">
        <v>7</v>
      </c>
      <c r="AE38" s="31"/>
      <c r="AF38" s="31"/>
      <c r="AG38" s="31"/>
      <c r="AH38" s="31"/>
      <c r="AI38" s="27" t="s">
        <v>8</v>
      </c>
      <c r="AJ38" s="28"/>
      <c r="AK38" s="28"/>
      <c r="AL38" s="29"/>
      <c r="AM38" s="27" t="s">
        <v>9</v>
      </c>
      <c r="AN38" s="28"/>
      <c r="AO38" s="28"/>
      <c r="AP38" s="28"/>
      <c r="AQ38" s="27" t="s">
        <v>10</v>
      </c>
      <c r="AR38" s="28"/>
      <c r="AS38" s="28"/>
      <c r="AT38" s="28"/>
      <c r="AU38" s="29"/>
      <c r="AV38" s="26" t="s">
        <v>0</v>
      </c>
    </row>
    <row r="39" spans="1:48" s="4" customFormat="1" ht="49.5" x14ac:dyDescent="0.25">
      <c r="A39" s="30"/>
      <c r="B39" s="30"/>
      <c r="C39" s="21" t="str">
        <f>[1]Лист1!D40</f>
        <v>01-05</v>
      </c>
      <c r="D39" s="21" t="str">
        <f>[1]Лист1!E40</f>
        <v>08-12</v>
      </c>
      <c r="E39" s="21" t="str">
        <f>[1]Лист1!F40</f>
        <v>15-19</v>
      </c>
      <c r="F39" s="21" t="str">
        <f>[1]Лист1!G40</f>
        <v>22-26</v>
      </c>
      <c r="G39" s="21" t="str">
        <f>[1]Лист1!H40</f>
        <v>29,30,01-03</v>
      </c>
      <c r="H39" s="21" t="str">
        <f>[1]Лист1!I40</f>
        <v>06-10</v>
      </c>
      <c r="I39" s="21" t="str">
        <f>[1]Лист1!J40</f>
        <v>13-17</v>
      </c>
      <c r="J39" s="21" t="str">
        <f>[1]Лист1!K40</f>
        <v>20-24</v>
      </c>
      <c r="K39" s="21" t="str">
        <f>[1]Лист1!L40</f>
        <v>27-31</v>
      </c>
      <c r="L39" s="21" t="str">
        <f>[1]Лист1!M40</f>
        <v>03-07</v>
      </c>
      <c r="M39" s="21" t="str">
        <f>[1]Лист1!N40</f>
        <v>10-14</v>
      </c>
      <c r="N39" s="21" t="str">
        <f>[1]Лист1!O40</f>
        <v>17-21</v>
      </c>
      <c r="O39" s="21" t="str">
        <f>[1]Лист1!P40</f>
        <v>24-28</v>
      </c>
      <c r="P39" s="21" t="str">
        <f>[1]Лист1!Q40</f>
        <v>01-05</v>
      </c>
      <c r="Q39" s="21" t="str">
        <f>[1]Лист1!R40</f>
        <v>08-12</v>
      </c>
      <c r="R39" s="21" t="str">
        <f>[1]Лист1!S40</f>
        <v>15-19</v>
      </c>
      <c r="S39" s="21" t="str">
        <f>[1]Лист1!T40</f>
        <v>22-26</v>
      </c>
      <c r="T39" s="21"/>
      <c r="U39" s="26"/>
      <c r="V39" s="23" t="str">
        <f>[1]Лист1!V40</f>
        <v>29-31,01-11</v>
      </c>
      <c r="W39" s="23" t="str">
        <f>[1]Лист1!W40</f>
        <v>12-16</v>
      </c>
      <c r="X39" s="23" t="str">
        <f>[1]Лист1!X40</f>
        <v>19-23</v>
      </c>
      <c r="Y39" s="23" t="str">
        <f>[1]Лист1!Y40</f>
        <v>26-30</v>
      </c>
      <c r="Z39" s="23" t="str">
        <f>[1]Лист1!Z40</f>
        <v>02-06</v>
      </c>
      <c r="AA39" s="23" t="str">
        <f>[1]Лист1!AA40</f>
        <v>09-13</v>
      </c>
      <c r="AB39" s="23" t="str">
        <f>[1]Лист1!AB40</f>
        <v>16-20</v>
      </c>
      <c r="AC39" s="23" t="str">
        <f>[1]Лист1!AC40</f>
        <v>23-27</v>
      </c>
      <c r="AD39" s="23" t="str">
        <f>[1]Лист1!AD40</f>
        <v>02-06</v>
      </c>
      <c r="AE39" s="23" t="str">
        <f>[1]Лист1!AE40</f>
        <v>09-13</v>
      </c>
      <c r="AF39" s="23" t="str">
        <f>[1]Лист1!AF40</f>
        <v>16-20</v>
      </c>
      <c r="AG39" s="23" t="str">
        <f>[1]Лист1!AG40</f>
        <v>23-27</v>
      </c>
      <c r="AH39" s="23" t="str">
        <f>[1]Лист1!AH40</f>
        <v>30,31,01-03</v>
      </c>
      <c r="AI39" s="23" t="str">
        <f>[1]Лист1!AI40</f>
        <v>06-10</v>
      </c>
      <c r="AJ39" s="23" t="str">
        <f>[1]Лист1!AJ40</f>
        <v>13-17</v>
      </c>
      <c r="AK39" s="23" t="str">
        <f>[1]Лист1!AK40</f>
        <v>20-24</v>
      </c>
      <c r="AL39" s="23" t="str">
        <f>[1]Лист1!AL40</f>
        <v>27-30,01</v>
      </c>
      <c r="AM39" s="23" t="str">
        <f>[1]Лист1!AM40</f>
        <v>04-08</v>
      </c>
      <c r="AN39" s="23" t="str">
        <f>[1]Лист1!AN40</f>
        <v>11-15</v>
      </c>
      <c r="AO39" s="23" t="str">
        <f>[1]Лист1!AO40</f>
        <v>18-22</v>
      </c>
      <c r="AP39" s="23" t="str">
        <f>[1]Лист1!AP40</f>
        <v>25-29</v>
      </c>
      <c r="AQ39" s="23" t="str">
        <f>[1]Лист1!AQ40</f>
        <v>01-05</v>
      </c>
      <c r="AR39" s="23" t="str">
        <f>[1]Лист1!AR40</f>
        <v>08-12</v>
      </c>
      <c r="AS39" s="23" t="str">
        <f>[1]Лист1!AS40</f>
        <v>15-18</v>
      </c>
      <c r="AT39" s="23" t="s">
        <v>25</v>
      </c>
      <c r="AU39" s="23" t="s">
        <v>26</v>
      </c>
      <c r="AV39" s="26"/>
    </row>
    <row r="40" spans="1:48" s="4" customFormat="1" x14ac:dyDescent="0.25">
      <c r="A40" s="5"/>
      <c r="B40" s="5"/>
      <c r="C40" s="5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5"/>
    </row>
    <row r="41" spans="1:48" s="4" customFormat="1" x14ac:dyDescent="0.25">
      <c r="A41" s="5"/>
      <c r="B41" s="5"/>
      <c r="C41" s="5">
        <v>1</v>
      </c>
      <c r="D41" s="3">
        <v>2</v>
      </c>
      <c r="E41" s="3">
        <v>3</v>
      </c>
      <c r="F41" s="3">
        <v>4</v>
      </c>
      <c r="G41" s="3">
        <v>5</v>
      </c>
      <c r="H41" s="3">
        <v>6</v>
      </c>
      <c r="I41" s="3">
        <v>7</v>
      </c>
      <c r="J41" s="3">
        <v>8</v>
      </c>
      <c r="K41" s="3">
        <v>9</v>
      </c>
      <c r="L41" s="3">
        <v>10</v>
      </c>
      <c r="M41" s="3">
        <v>11</v>
      </c>
      <c r="N41" s="3">
        <v>12</v>
      </c>
      <c r="O41" s="3">
        <v>13</v>
      </c>
      <c r="P41" s="3">
        <v>14</v>
      </c>
      <c r="Q41" s="3">
        <v>15</v>
      </c>
      <c r="R41" s="3">
        <v>16</v>
      </c>
      <c r="S41" s="3">
        <v>17</v>
      </c>
      <c r="T41" s="3"/>
      <c r="U41" s="3"/>
      <c r="V41" s="3">
        <v>18.190000000000001</v>
      </c>
      <c r="W41" s="3">
        <v>20</v>
      </c>
      <c r="X41" s="3">
        <v>20</v>
      </c>
      <c r="Y41" s="3">
        <v>21</v>
      </c>
      <c r="Z41" s="3">
        <v>22</v>
      </c>
      <c r="AA41" s="3">
        <v>23</v>
      </c>
      <c r="AB41" s="3">
        <v>24</v>
      </c>
      <c r="AC41" s="3">
        <v>25</v>
      </c>
      <c r="AD41" s="3">
        <v>26</v>
      </c>
      <c r="AE41" s="3">
        <v>27</v>
      </c>
      <c r="AF41" s="3">
        <v>28</v>
      </c>
      <c r="AG41" s="3">
        <v>29</v>
      </c>
      <c r="AH41" s="3">
        <v>30</v>
      </c>
      <c r="AI41" s="3">
        <v>31</v>
      </c>
      <c r="AJ41" s="3">
        <v>32</v>
      </c>
      <c r="AK41" s="3">
        <v>33</v>
      </c>
      <c r="AL41" s="3">
        <v>34</v>
      </c>
      <c r="AM41" s="3">
        <v>35</v>
      </c>
      <c r="AN41" s="3">
        <v>36</v>
      </c>
      <c r="AO41" s="3">
        <v>37</v>
      </c>
      <c r="AP41" s="3">
        <v>38</v>
      </c>
      <c r="AQ41" s="3">
        <v>39</v>
      </c>
      <c r="AR41" s="3">
        <v>40</v>
      </c>
      <c r="AS41" s="3">
        <v>41</v>
      </c>
      <c r="AT41" s="3">
        <v>42</v>
      </c>
      <c r="AU41" s="3">
        <v>43</v>
      </c>
      <c r="AV41" s="3"/>
    </row>
    <row r="42" spans="1:48" s="4" customFormat="1" ht="17.25" customHeight="1" x14ac:dyDescent="0.25">
      <c r="A42" s="6" t="str">
        <f>[2]План!B23</f>
        <v>ОУД.03</v>
      </c>
      <c r="B42" s="7" t="str">
        <f>[2]План!C23</f>
        <v>История</v>
      </c>
      <c r="C42" s="7">
        <v>4</v>
      </c>
      <c r="D42" s="7">
        <v>4</v>
      </c>
      <c r="E42" s="7">
        <v>4</v>
      </c>
      <c r="F42" s="7">
        <v>4</v>
      </c>
      <c r="G42" s="7">
        <v>4</v>
      </c>
      <c r="H42" s="7">
        <v>4</v>
      </c>
      <c r="I42" s="7">
        <v>4</v>
      </c>
      <c r="J42" s="7">
        <v>4</v>
      </c>
      <c r="K42" s="7">
        <v>2</v>
      </c>
      <c r="L42" s="7">
        <v>2</v>
      </c>
      <c r="M42" s="7">
        <v>2</v>
      </c>
      <c r="N42" s="7"/>
      <c r="O42" s="7"/>
      <c r="P42" s="7"/>
      <c r="Q42" s="7"/>
      <c r="R42" s="7"/>
      <c r="S42" s="7"/>
      <c r="T42" s="7"/>
      <c r="U42" s="3">
        <f>C42+D42+E42+F42+G42+H42+I42+J42+K42+L42+M42+N42+O42+P42+Q42+R42+S42+T42</f>
        <v>38</v>
      </c>
      <c r="V42" s="22" t="s">
        <v>14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3"/>
      <c r="AV42" s="3">
        <f>W42+X42+Y42+Z42+AA42+AB42+AC42+AD42+AE42+AF42+AG42+AH42+AI42+AJ42+AK42+AL42+AM42+AN42+AO42+AP42+AQ42+AR42+AS42+AU42+AT42</f>
        <v>0</v>
      </c>
    </row>
    <row r="43" spans="1:48" s="4" customFormat="1" ht="15" customHeight="1" x14ac:dyDescent="0.25">
      <c r="A43" s="6" t="str">
        <f>[2]План!B27</f>
        <v>ОУД.07</v>
      </c>
      <c r="B43" s="7" t="str">
        <f>[2]План!C27</f>
        <v>Математика</v>
      </c>
      <c r="C43" s="7">
        <v>8</v>
      </c>
      <c r="D43" s="7">
        <v>7</v>
      </c>
      <c r="E43" s="7">
        <v>6</v>
      </c>
      <c r="F43" s="7">
        <v>7</v>
      </c>
      <c r="G43" s="7">
        <v>6</v>
      </c>
      <c r="H43" s="7">
        <v>6</v>
      </c>
      <c r="I43" s="7">
        <v>6</v>
      </c>
      <c r="J43" s="7">
        <v>6</v>
      </c>
      <c r="K43" s="7">
        <v>5</v>
      </c>
      <c r="L43" s="7">
        <v>5</v>
      </c>
      <c r="M43" s="7">
        <v>6</v>
      </c>
      <c r="N43" s="7">
        <v>6</v>
      </c>
      <c r="O43" s="7">
        <v>6</v>
      </c>
      <c r="P43" s="7">
        <v>6</v>
      </c>
      <c r="Q43" s="7">
        <v>6</v>
      </c>
      <c r="R43" s="7">
        <v>6</v>
      </c>
      <c r="S43" s="7">
        <v>6</v>
      </c>
      <c r="T43" s="7"/>
      <c r="U43" s="3">
        <f t="shared" ref="U43:U63" si="6">C43+D43+E43+F43+G43+H43+I43+J43+K43+L43+M43+N43+O43+P43+Q43+R43+S43+T43</f>
        <v>104</v>
      </c>
      <c r="V43" s="22" t="s">
        <v>14</v>
      </c>
      <c r="W43" s="7">
        <v>3</v>
      </c>
      <c r="X43" s="7">
        <v>3</v>
      </c>
      <c r="Y43" s="7">
        <v>3</v>
      </c>
      <c r="Z43" s="7">
        <v>3</v>
      </c>
      <c r="AA43" s="7">
        <v>3</v>
      </c>
      <c r="AB43" s="7">
        <v>3</v>
      </c>
      <c r="AC43" s="7">
        <v>3</v>
      </c>
      <c r="AD43" s="7">
        <v>3</v>
      </c>
      <c r="AE43" s="7">
        <v>3</v>
      </c>
      <c r="AF43" s="7">
        <v>3</v>
      </c>
      <c r="AG43" s="7">
        <v>3</v>
      </c>
      <c r="AH43" s="7">
        <v>3</v>
      </c>
      <c r="AI43" s="7">
        <v>3</v>
      </c>
      <c r="AJ43" s="7">
        <v>3</v>
      </c>
      <c r="AK43" s="7">
        <v>3</v>
      </c>
      <c r="AL43" s="7">
        <v>3</v>
      </c>
      <c r="AM43" s="7">
        <v>3</v>
      </c>
      <c r="AN43" s="7">
        <v>3</v>
      </c>
      <c r="AO43" s="7">
        <v>3</v>
      </c>
      <c r="AP43" s="7">
        <v>3</v>
      </c>
      <c r="AQ43" s="7">
        <v>2</v>
      </c>
      <c r="AR43" s="7"/>
      <c r="AS43" s="7"/>
      <c r="AT43" s="7"/>
      <c r="AU43" s="3"/>
      <c r="AV43" s="3">
        <f t="shared" ref="AV43:AV63" si="7">W43+X43+Y43+Z43+AA43+AB43+AC43+AD43+AE43+AF43+AG43+AH43+AI43+AJ43+AK43+AL43+AM43+AN43+AO43+AP43+AQ43+AR43+AS43+AU43+AT43</f>
        <v>62</v>
      </c>
    </row>
    <row r="44" spans="1:48" s="4" customFormat="1" ht="13.5" customHeight="1" x14ac:dyDescent="0.25">
      <c r="A44" s="6" t="str">
        <f>[2]План!B31</f>
        <v>ОУД.11</v>
      </c>
      <c r="B44" s="7" t="str">
        <f>[2]План!C31</f>
        <v>Физика</v>
      </c>
      <c r="C44" s="7">
        <v>4</v>
      </c>
      <c r="D44" s="7">
        <v>3</v>
      </c>
      <c r="E44" s="7">
        <v>4</v>
      </c>
      <c r="F44" s="7">
        <v>3</v>
      </c>
      <c r="G44" s="7">
        <v>4</v>
      </c>
      <c r="H44" s="7">
        <v>3</v>
      </c>
      <c r="I44" s="7">
        <v>4</v>
      </c>
      <c r="J44" s="7">
        <v>3</v>
      </c>
      <c r="K44" s="7">
        <v>4</v>
      </c>
      <c r="L44" s="7">
        <v>3</v>
      </c>
      <c r="M44" s="7">
        <v>4</v>
      </c>
      <c r="N44" s="7">
        <v>3</v>
      </c>
      <c r="O44" s="7">
        <v>4</v>
      </c>
      <c r="P44" s="7">
        <v>4</v>
      </c>
      <c r="Q44" s="7">
        <v>4</v>
      </c>
      <c r="R44" s="7">
        <v>4</v>
      </c>
      <c r="S44" s="7">
        <v>4</v>
      </c>
      <c r="T44" s="7"/>
      <c r="U44" s="3">
        <f t="shared" si="6"/>
        <v>62</v>
      </c>
      <c r="V44" s="22" t="s">
        <v>14</v>
      </c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3"/>
      <c r="AV44" s="3">
        <f t="shared" si="7"/>
        <v>0</v>
      </c>
    </row>
    <row r="45" spans="1:48" s="4" customFormat="1" ht="15" customHeight="1" x14ac:dyDescent="0.25">
      <c r="A45" s="18" t="str">
        <f>[2]План!B32</f>
        <v>ОУД.12</v>
      </c>
      <c r="B45" s="19" t="str">
        <f>[2]План!C32</f>
        <v>Химия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3">
        <f t="shared" si="6"/>
        <v>0</v>
      </c>
      <c r="V45" s="22" t="s">
        <v>14</v>
      </c>
      <c r="W45" s="7">
        <v>4</v>
      </c>
      <c r="X45" s="7">
        <v>3</v>
      </c>
      <c r="Y45" s="7">
        <v>4</v>
      </c>
      <c r="Z45" s="7">
        <v>3</v>
      </c>
      <c r="AA45" s="7">
        <v>4</v>
      </c>
      <c r="AB45" s="7">
        <v>3</v>
      </c>
      <c r="AC45" s="7">
        <v>4</v>
      </c>
      <c r="AD45" s="7">
        <v>3</v>
      </c>
      <c r="AE45" s="7">
        <v>4</v>
      </c>
      <c r="AF45" s="7">
        <v>3</v>
      </c>
      <c r="AG45" s="7">
        <v>4</v>
      </c>
      <c r="AH45" s="7">
        <v>3</v>
      </c>
      <c r="AI45" s="7">
        <v>4</v>
      </c>
      <c r="AJ45" s="7">
        <v>3</v>
      </c>
      <c r="AK45" s="7">
        <v>4</v>
      </c>
      <c r="AL45" s="7">
        <v>3</v>
      </c>
      <c r="AM45" s="7">
        <v>4</v>
      </c>
      <c r="AN45" s="7">
        <v>3</v>
      </c>
      <c r="AO45" s="7">
        <v>3</v>
      </c>
      <c r="AP45" s="7">
        <v>3</v>
      </c>
      <c r="AQ45" s="7">
        <v>3</v>
      </c>
      <c r="AR45" s="7"/>
      <c r="AS45" s="7"/>
      <c r="AT45" s="7"/>
      <c r="AU45" s="7"/>
      <c r="AV45" s="3">
        <f t="shared" si="7"/>
        <v>72</v>
      </c>
    </row>
    <row r="46" spans="1:48" s="4" customFormat="1" ht="27.75" customHeight="1" x14ac:dyDescent="0.25">
      <c r="A46" s="6" t="str">
        <f>[2]План!B34</f>
        <v>ОУД.14</v>
      </c>
      <c r="B46" s="7" t="str">
        <f>[2]План!C34</f>
        <v>Индивидуальный проект</v>
      </c>
      <c r="C46" s="7"/>
      <c r="D46" s="7"/>
      <c r="E46" s="7">
        <v>1</v>
      </c>
      <c r="F46" s="7"/>
      <c r="G46" s="7">
        <v>1</v>
      </c>
      <c r="H46" s="7"/>
      <c r="I46" s="7">
        <v>1</v>
      </c>
      <c r="J46" s="7"/>
      <c r="K46" s="7">
        <v>1</v>
      </c>
      <c r="L46" s="7"/>
      <c r="M46" s="7">
        <v>1</v>
      </c>
      <c r="N46" s="7"/>
      <c r="O46" s="7">
        <v>1</v>
      </c>
      <c r="P46" s="7">
        <v>1</v>
      </c>
      <c r="Q46" s="7">
        <v>1</v>
      </c>
      <c r="R46" s="7">
        <v>1</v>
      </c>
      <c r="S46" s="7">
        <v>1</v>
      </c>
      <c r="T46" s="7"/>
      <c r="U46" s="3">
        <f t="shared" si="6"/>
        <v>10</v>
      </c>
      <c r="V46" s="22" t="s">
        <v>14</v>
      </c>
      <c r="W46" s="7">
        <v>1</v>
      </c>
      <c r="X46" s="7"/>
      <c r="Y46" s="7"/>
      <c r="Z46" s="7"/>
      <c r="AA46" s="7"/>
      <c r="AB46" s="7">
        <v>1</v>
      </c>
      <c r="AC46" s="7"/>
      <c r="AD46" s="7"/>
      <c r="AE46" s="7"/>
      <c r="AF46" s="7">
        <v>1</v>
      </c>
      <c r="AG46" s="7"/>
      <c r="AH46" s="7"/>
      <c r="AI46" s="7"/>
      <c r="AJ46" s="7"/>
      <c r="AK46" s="7">
        <v>1</v>
      </c>
      <c r="AL46" s="7"/>
      <c r="AM46" s="7"/>
      <c r="AN46" s="7"/>
      <c r="AO46" s="7">
        <v>1</v>
      </c>
      <c r="AP46" s="7"/>
      <c r="AQ46" s="7">
        <v>1</v>
      </c>
      <c r="AR46" s="7"/>
      <c r="AS46" s="7"/>
      <c r="AT46" s="7"/>
      <c r="AU46" s="7"/>
      <c r="AV46" s="3">
        <f t="shared" si="7"/>
        <v>6</v>
      </c>
    </row>
    <row r="47" spans="1:48" s="4" customFormat="1" ht="17.25" customHeight="1" x14ac:dyDescent="0.25">
      <c r="A47" s="18" t="str">
        <f>[2]План!B48</f>
        <v>ОГСЭ.02</v>
      </c>
      <c r="B47" s="19" t="str">
        <f>[2]План!C48</f>
        <v>История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>
        <v>6</v>
      </c>
      <c r="O47" s="7">
        <v>6</v>
      </c>
      <c r="P47" s="7">
        <v>6</v>
      </c>
      <c r="Q47" s="7">
        <v>6</v>
      </c>
      <c r="R47" s="7">
        <v>6</v>
      </c>
      <c r="S47" s="7">
        <v>6</v>
      </c>
      <c r="T47" s="7"/>
      <c r="U47" s="3">
        <f t="shared" si="6"/>
        <v>36</v>
      </c>
      <c r="V47" s="22" t="s">
        <v>14</v>
      </c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3"/>
      <c r="AV47" s="3">
        <f t="shared" si="7"/>
        <v>0</v>
      </c>
    </row>
    <row r="48" spans="1:48" s="4" customFormat="1" ht="54.75" customHeight="1" x14ac:dyDescent="0.25">
      <c r="A48" s="18" t="str">
        <f>[2]План!B50</f>
        <v>ОГСЭ.04</v>
      </c>
      <c r="B48" s="19" t="str">
        <f>[2]План!C50</f>
        <v>Иностранный язык в профессиональной деятельности</v>
      </c>
      <c r="C48" s="7"/>
      <c r="D48" s="7">
        <v>2</v>
      </c>
      <c r="E48" s="7">
        <v>2</v>
      </c>
      <c r="F48" s="7">
        <v>2</v>
      </c>
      <c r="G48" s="7">
        <v>2</v>
      </c>
      <c r="H48" s="7">
        <v>2</v>
      </c>
      <c r="I48" s="7">
        <v>2</v>
      </c>
      <c r="J48" s="7">
        <v>2</v>
      </c>
      <c r="K48" s="7">
        <v>2</v>
      </c>
      <c r="L48" s="7">
        <v>2</v>
      </c>
      <c r="M48" s="7">
        <v>2</v>
      </c>
      <c r="N48" s="7">
        <v>2</v>
      </c>
      <c r="O48" s="7">
        <v>2</v>
      </c>
      <c r="P48" s="7">
        <v>2</v>
      </c>
      <c r="Q48" s="7">
        <v>2</v>
      </c>
      <c r="R48" s="7">
        <v>2</v>
      </c>
      <c r="S48" s="7">
        <v>2</v>
      </c>
      <c r="T48" s="7"/>
      <c r="U48" s="3">
        <f t="shared" si="6"/>
        <v>32</v>
      </c>
      <c r="V48" s="22" t="s">
        <v>14</v>
      </c>
      <c r="W48" s="7">
        <v>3</v>
      </c>
      <c r="X48" s="7">
        <v>3</v>
      </c>
      <c r="Y48" s="7">
        <v>3</v>
      </c>
      <c r="Z48" s="7">
        <v>2</v>
      </c>
      <c r="AA48" s="7">
        <v>2</v>
      </c>
      <c r="AB48" s="7">
        <v>2</v>
      </c>
      <c r="AC48" s="7">
        <v>2</v>
      </c>
      <c r="AD48" s="7">
        <v>2</v>
      </c>
      <c r="AE48" s="7">
        <v>2</v>
      </c>
      <c r="AF48" s="7">
        <v>2</v>
      </c>
      <c r="AG48" s="7">
        <v>2</v>
      </c>
      <c r="AH48" s="7">
        <v>2</v>
      </c>
      <c r="AI48" s="7">
        <v>2</v>
      </c>
      <c r="AJ48" s="7">
        <v>3</v>
      </c>
      <c r="AK48" s="7">
        <v>2</v>
      </c>
      <c r="AL48" s="7">
        <v>2</v>
      </c>
      <c r="AM48" s="7">
        <v>2</v>
      </c>
      <c r="AN48" s="7">
        <v>2</v>
      </c>
      <c r="AO48" s="7">
        <v>2</v>
      </c>
      <c r="AP48" s="7">
        <v>2</v>
      </c>
      <c r="AQ48" s="7">
        <v>2</v>
      </c>
      <c r="AR48" s="7"/>
      <c r="AS48" s="7"/>
      <c r="AT48" s="7"/>
      <c r="AU48" s="3"/>
      <c r="AV48" s="3">
        <f t="shared" si="7"/>
        <v>46</v>
      </c>
    </row>
    <row r="49" spans="1:48" s="4" customFormat="1" ht="62.25" customHeight="1" x14ac:dyDescent="0.25">
      <c r="A49" s="18" t="str">
        <f>[2]План!B51</f>
        <v>ОГСЭ.05</v>
      </c>
      <c r="B49" s="19" t="str">
        <f>[2]План!C51</f>
        <v>Физическая культура / Адаптивная физическая культура</v>
      </c>
      <c r="C49" s="7"/>
      <c r="D49" s="7">
        <v>2</v>
      </c>
      <c r="E49" s="7">
        <v>2</v>
      </c>
      <c r="F49" s="7">
        <v>2</v>
      </c>
      <c r="G49" s="7">
        <v>2</v>
      </c>
      <c r="H49" s="7">
        <v>2</v>
      </c>
      <c r="I49" s="7">
        <v>2</v>
      </c>
      <c r="J49" s="7">
        <v>2</v>
      </c>
      <c r="K49" s="7">
        <v>2</v>
      </c>
      <c r="L49" s="7">
        <v>2</v>
      </c>
      <c r="M49" s="7">
        <v>2</v>
      </c>
      <c r="N49" s="7">
        <v>2</v>
      </c>
      <c r="O49" s="7">
        <v>2</v>
      </c>
      <c r="P49" s="7">
        <v>2</v>
      </c>
      <c r="Q49" s="7">
        <v>2</v>
      </c>
      <c r="R49" s="7">
        <v>2</v>
      </c>
      <c r="S49" s="7">
        <v>2</v>
      </c>
      <c r="T49" s="7"/>
      <c r="U49" s="3">
        <f t="shared" si="6"/>
        <v>32</v>
      </c>
      <c r="V49" s="22" t="s">
        <v>14</v>
      </c>
      <c r="W49" s="7">
        <v>2</v>
      </c>
      <c r="X49" s="7">
        <v>2</v>
      </c>
      <c r="Y49" s="7">
        <v>2</v>
      </c>
      <c r="Z49" s="7">
        <v>2</v>
      </c>
      <c r="AA49" s="7">
        <v>2</v>
      </c>
      <c r="AB49" s="7">
        <v>2</v>
      </c>
      <c r="AC49" s="7">
        <v>3</v>
      </c>
      <c r="AD49" s="7">
        <v>2</v>
      </c>
      <c r="AE49" s="7">
        <v>2</v>
      </c>
      <c r="AF49" s="7">
        <v>3</v>
      </c>
      <c r="AG49" s="7">
        <v>2</v>
      </c>
      <c r="AH49" s="7">
        <v>2</v>
      </c>
      <c r="AI49" s="7">
        <v>3</v>
      </c>
      <c r="AJ49" s="7">
        <v>2</v>
      </c>
      <c r="AK49" s="7">
        <v>2</v>
      </c>
      <c r="AL49" s="7">
        <v>3</v>
      </c>
      <c r="AM49" s="7">
        <v>2</v>
      </c>
      <c r="AN49" s="7">
        <v>2</v>
      </c>
      <c r="AO49" s="7">
        <v>2</v>
      </c>
      <c r="AP49" s="7">
        <v>2</v>
      </c>
      <c r="AQ49" s="7">
        <v>2</v>
      </c>
      <c r="AR49" s="7"/>
      <c r="AS49" s="7"/>
      <c r="AT49" s="7"/>
      <c r="AU49" s="3"/>
      <c r="AV49" s="3">
        <f t="shared" si="7"/>
        <v>46</v>
      </c>
    </row>
    <row r="50" spans="1:48" s="4" customFormat="1" ht="54" customHeight="1" x14ac:dyDescent="0.25">
      <c r="A50" s="18" t="str">
        <f>[2]План!B53</f>
        <v>ОГСЭ.07</v>
      </c>
      <c r="B50" s="19" t="str">
        <f>[2]План!C53</f>
        <v>Документационное обеспечение профессиональной деятельности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3">
        <f t="shared" si="6"/>
        <v>0</v>
      </c>
      <c r="V50" s="22" t="s">
        <v>14</v>
      </c>
      <c r="W50" s="7">
        <v>4</v>
      </c>
      <c r="X50" s="7">
        <v>4</v>
      </c>
      <c r="Y50" s="7">
        <v>4</v>
      </c>
      <c r="Z50" s="7">
        <v>4</v>
      </c>
      <c r="AA50" s="7">
        <v>4</v>
      </c>
      <c r="AB50" s="7">
        <v>4</v>
      </c>
      <c r="AC50" s="7">
        <v>4</v>
      </c>
      <c r="AD50" s="7">
        <v>4</v>
      </c>
      <c r="AE50" s="7">
        <v>4</v>
      </c>
      <c r="AF50" s="7">
        <v>4</v>
      </c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3"/>
      <c r="AV50" s="3">
        <f t="shared" si="7"/>
        <v>40</v>
      </c>
    </row>
    <row r="51" spans="1:48" s="4" customFormat="1" ht="39" customHeight="1" x14ac:dyDescent="0.25">
      <c r="A51" s="18" t="str">
        <f>[2]План!B57</f>
        <v>ЕН.01</v>
      </c>
      <c r="B51" s="19" t="str">
        <f>[2]План!C57</f>
        <v>Элементы высшей математики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3">
        <f t="shared" si="6"/>
        <v>0</v>
      </c>
      <c r="V51" s="22" t="s">
        <v>14</v>
      </c>
      <c r="W51" s="7">
        <v>2</v>
      </c>
      <c r="X51" s="7">
        <v>2</v>
      </c>
      <c r="Y51" s="7">
        <v>2</v>
      </c>
      <c r="Z51" s="7">
        <v>2</v>
      </c>
      <c r="AA51" s="7">
        <v>2</v>
      </c>
      <c r="AB51" s="7">
        <v>2</v>
      </c>
      <c r="AC51" s="7">
        <v>2</v>
      </c>
      <c r="AD51" s="7">
        <v>2</v>
      </c>
      <c r="AE51" s="7">
        <v>3</v>
      </c>
      <c r="AF51" s="7">
        <v>2</v>
      </c>
      <c r="AG51" s="7">
        <v>3</v>
      </c>
      <c r="AH51" s="7">
        <v>4</v>
      </c>
      <c r="AI51" s="7">
        <v>3</v>
      </c>
      <c r="AJ51" s="7">
        <v>2</v>
      </c>
      <c r="AK51" s="7">
        <v>2</v>
      </c>
      <c r="AL51" s="7">
        <v>2</v>
      </c>
      <c r="AM51" s="7">
        <v>2</v>
      </c>
      <c r="AN51" s="7">
        <v>2</v>
      </c>
      <c r="AO51" s="7">
        <v>2</v>
      </c>
      <c r="AP51" s="7">
        <v>2</v>
      </c>
      <c r="AQ51" s="7">
        <v>2</v>
      </c>
      <c r="AR51" s="7"/>
      <c r="AS51" s="7"/>
      <c r="AT51" s="7"/>
      <c r="AU51" s="3"/>
      <c r="AV51" s="3">
        <f t="shared" si="7"/>
        <v>47</v>
      </c>
    </row>
    <row r="52" spans="1:48" s="4" customFormat="1" ht="27.75" customHeight="1" x14ac:dyDescent="0.25">
      <c r="A52" s="18" t="str">
        <f>[2]План!B65</f>
        <v>ОП.03</v>
      </c>
      <c r="B52" s="19" t="str">
        <f>[2]План!C65</f>
        <v>Информационные технологии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3">
        <f t="shared" si="6"/>
        <v>0</v>
      </c>
      <c r="V52" s="22" t="s">
        <v>14</v>
      </c>
      <c r="W52" s="7">
        <v>6</v>
      </c>
      <c r="X52" s="7">
        <v>6</v>
      </c>
      <c r="Y52" s="7">
        <v>6</v>
      </c>
      <c r="Z52" s="7">
        <v>4</v>
      </c>
      <c r="AA52" s="7">
        <v>4</v>
      </c>
      <c r="AB52" s="7">
        <v>4</v>
      </c>
      <c r="AC52" s="7">
        <v>3</v>
      </c>
      <c r="AD52" s="7">
        <v>4</v>
      </c>
      <c r="AE52" s="7">
        <v>4</v>
      </c>
      <c r="AF52" s="7">
        <v>4</v>
      </c>
      <c r="AG52" s="7">
        <v>4</v>
      </c>
      <c r="AH52" s="7">
        <v>4</v>
      </c>
      <c r="AI52" s="7">
        <v>4</v>
      </c>
      <c r="AJ52" s="7">
        <v>4</v>
      </c>
      <c r="AK52" s="7">
        <v>4</v>
      </c>
      <c r="AL52" s="7">
        <v>4</v>
      </c>
      <c r="AM52" s="7">
        <v>4</v>
      </c>
      <c r="AN52" s="7">
        <v>4</v>
      </c>
      <c r="AO52" s="7">
        <v>4</v>
      </c>
      <c r="AP52" s="7">
        <v>5</v>
      </c>
      <c r="AQ52" s="7">
        <v>4</v>
      </c>
      <c r="AR52" s="7"/>
      <c r="AS52" s="7"/>
      <c r="AT52" s="7"/>
      <c r="AU52" s="3"/>
      <c r="AV52" s="3">
        <f t="shared" si="7"/>
        <v>90</v>
      </c>
    </row>
    <row r="53" spans="1:48" s="4" customFormat="1" ht="65.25" customHeight="1" x14ac:dyDescent="0.25">
      <c r="A53" s="18" t="str">
        <f>[2]План!B66</f>
        <v>ОП.04</v>
      </c>
      <c r="B53" s="19" t="str">
        <f>[2]План!C66</f>
        <v>Основы алгоритмизации и программирования</v>
      </c>
      <c r="C53" s="7">
        <v>6</v>
      </c>
      <c r="D53" s="7">
        <v>6</v>
      </c>
      <c r="E53" s="7">
        <v>6</v>
      </c>
      <c r="F53" s="7">
        <v>6</v>
      </c>
      <c r="G53" s="7">
        <v>4</v>
      </c>
      <c r="H53" s="7">
        <v>4</v>
      </c>
      <c r="I53" s="7">
        <v>4</v>
      </c>
      <c r="J53" s="7">
        <v>4</v>
      </c>
      <c r="K53" s="7">
        <v>3</v>
      </c>
      <c r="L53" s="7">
        <v>4</v>
      </c>
      <c r="M53" s="7">
        <v>4</v>
      </c>
      <c r="N53" s="7">
        <v>4</v>
      </c>
      <c r="O53" s="7">
        <v>4</v>
      </c>
      <c r="P53" s="7">
        <v>4</v>
      </c>
      <c r="Q53" s="7">
        <v>4</v>
      </c>
      <c r="R53" s="7">
        <v>4</v>
      </c>
      <c r="S53" s="7">
        <v>5</v>
      </c>
      <c r="T53" s="7"/>
      <c r="U53" s="3">
        <f t="shared" si="6"/>
        <v>76</v>
      </c>
      <c r="V53" s="22" t="s">
        <v>14</v>
      </c>
      <c r="W53" s="7">
        <v>3</v>
      </c>
      <c r="X53" s="7">
        <v>4</v>
      </c>
      <c r="Y53" s="7">
        <v>4</v>
      </c>
      <c r="Z53" s="7">
        <v>4</v>
      </c>
      <c r="AA53" s="7">
        <v>4</v>
      </c>
      <c r="AB53" s="7">
        <v>4</v>
      </c>
      <c r="AC53" s="7">
        <v>4</v>
      </c>
      <c r="AD53" s="7">
        <v>4</v>
      </c>
      <c r="AE53" s="7">
        <v>4</v>
      </c>
      <c r="AF53" s="7">
        <v>4</v>
      </c>
      <c r="AG53" s="7">
        <v>4</v>
      </c>
      <c r="AH53" s="7">
        <v>4</v>
      </c>
      <c r="AI53" s="7">
        <v>4</v>
      </c>
      <c r="AJ53" s="7">
        <v>4</v>
      </c>
      <c r="AK53" s="7">
        <v>4</v>
      </c>
      <c r="AL53" s="7">
        <v>4</v>
      </c>
      <c r="AM53" s="7">
        <v>4</v>
      </c>
      <c r="AN53" s="7">
        <v>4</v>
      </c>
      <c r="AO53" s="7">
        <v>4</v>
      </c>
      <c r="AP53" s="7">
        <v>4</v>
      </c>
      <c r="AQ53" s="7">
        <v>5</v>
      </c>
      <c r="AR53" s="7"/>
      <c r="AS53" s="7"/>
      <c r="AT53" s="7"/>
      <c r="AU53" s="3"/>
      <c r="AV53" s="3">
        <f t="shared" si="7"/>
        <v>84</v>
      </c>
    </row>
    <row r="54" spans="1:48" s="4" customFormat="1" ht="38.25" x14ac:dyDescent="0.25">
      <c r="A54" s="18" t="str">
        <f>[2]План!B68</f>
        <v>ОП.06</v>
      </c>
      <c r="B54" s="19" t="str">
        <f>[2]План!C68</f>
        <v>Безопасность жизнедеятельности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3">
        <f t="shared" si="6"/>
        <v>0</v>
      </c>
      <c r="V54" s="22" t="s">
        <v>14</v>
      </c>
      <c r="W54" s="7">
        <v>4</v>
      </c>
      <c r="X54" s="7">
        <v>4</v>
      </c>
      <c r="Y54" s="7">
        <v>4</v>
      </c>
      <c r="Z54" s="7">
        <v>5</v>
      </c>
      <c r="AA54" s="7">
        <v>5</v>
      </c>
      <c r="AB54" s="7">
        <v>5</v>
      </c>
      <c r="AC54" s="7">
        <v>5</v>
      </c>
      <c r="AD54" s="7">
        <v>6</v>
      </c>
      <c r="AE54" s="7">
        <v>4</v>
      </c>
      <c r="AF54" s="7">
        <v>4</v>
      </c>
      <c r="AG54" s="7">
        <v>4</v>
      </c>
      <c r="AH54" s="7">
        <v>6</v>
      </c>
      <c r="AI54" s="7">
        <v>4</v>
      </c>
      <c r="AJ54" s="7">
        <v>5</v>
      </c>
      <c r="AK54" s="7">
        <v>5</v>
      </c>
      <c r="AL54" s="7">
        <v>6</v>
      </c>
      <c r="AM54" s="7">
        <v>5</v>
      </c>
      <c r="AN54" s="7">
        <v>6</v>
      </c>
      <c r="AO54" s="7">
        <v>5</v>
      </c>
      <c r="AP54" s="7">
        <v>6</v>
      </c>
      <c r="AQ54" s="7">
        <v>5</v>
      </c>
      <c r="AR54" s="7"/>
      <c r="AS54" s="7"/>
      <c r="AT54" s="7"/>
      <c r="AU54" s="3"/>
      <c r="AV54" s="3">
        <f t="shared" si="7"/>
        <v>103</v>
      </c>
    </row>
    <row r="55" spans="1:48" s="4" customFormat="1" ht="38.25" x14ac:dyDescent="0.25">
      <c r="A55" s="18" t="str">
        <f>[2]План!B70</f>
        <v>ОП.08</v>
      </c>
      <c r="B55" s="19" t="str">
        <f>[2]План!C70</f>
        <v>Основы проектирования баз данных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3">
        <f t="shared" si="6"/>
        <v>0</v>
      </c>
      <c r="V55" s="22" t="s">
        <v>14</v>
      </c>
      <c r="W55" s="7">
        <v>2</v>
      </c>
      <c r="X55" s="7">
        <v>3</v>
      </c>
      <c r="Y55" s="7">
        <v>2</v>
      </c>
      <c r="Z55" s="7">
        <v>3</v>
      </c>
      <c r="AA55" s="7">
        <v>2</v>
      </c>
      <c r="AB55" s="7">
        <v>2</v>
      </c>
      <c r="AC55" s="7">
        <v>2</v>
      </c>
      <c r="AD55" s="7">
        <v>2</v>
      </c>
      <c r="AE55" s="7">
        <v>2</v>
      </c>
      <c r="AF55" s="7">
        <v>2</v>
      </c>
      <c r="AG55" s="7">
        <v>2</v>
      </c>
      <c r="AH55" s="7">
        <v>3</v>
      </c>
      <c r="AI55" s="7">
        <v>2</v>
      </c>
      <c r="AJ55" s="7">
        <v>2</v>
      </c>
      <c r="AK55" s="7">
        <v>2</v>
      </c>
      <c r="AL55" s="7">
        <v>2</v>
      </c>
      <c r="AM55" s="7">
        <v>2</v>
      </c>
      <c r="AN55" s="7">
        <v>2</v>
      </c>
      <c r="AO55" s="7">
        <v>2</v>
      </c>
      <c r="AP55" s="7">
        <v>3</v>
      </c>
      <c r="AQ55" s="7">
        <v>2</v>
      </c>
      <c r="AR55" s="7"/>
      <c r="AS55" s="7"/>
      <c r="AT55" s="7"/>
      <c r="AU55" s="3"/>
      <c r="AV55" s="3">
        <f t="shared" si="7"/>
        <v>46</v>
      </c>
    </row>
    <row r="56" spans="1:48" s="4" customFormat="1" ht="51" x14ac:dyDescent="0.25">
      <c r="A56" s="18" t="str">
        <f>[2]План!B99</f>
        <v>МДК.02.01</v>
      </c>
      <c r="B56" s="19" t="str">
        <f>[2]План!C99</f>
        <v>Технология разработки программного обеспечения</v>
      </c>
      <c r="C56" s="7">
        <v>5</v>
      </c>
      <c r="D56" s="7">
        <v>5</v>
      </c>
      <c r="E56" s="7">
        <v>4</v>
      </c>
      <c r="F56" s="7">
        <v>6</v>
      </c>
      <c r="G56" s="7">
        <v>4</v>
      </c>
      <c r="H56" s="7">
        <v>5</v>
      </c>
      <c r="I56" s="7">
        <v>4</v>
      </c>
      <c r="J56" s="7">
        <v>4</v>
      </c>
      <c r="K56" s="7">
        <v>4</v>
      </c>
      <c r="L56" s="7">
        <v>4</v>
      </c>
      <c r="M56" s="7">
        <v>3</v>
      </c>
      <c r="N56" s="7">
        <v>3</v>
      </c>
      <c r="O56" s="7">
        <v>3</v>
      </c>
      <c r="P56" s="7">
        <v>3</v>
      </c>
      <c r="Q56" s="7">
        <v>3</v>
      </c>
      <c r="R56" s="7"/>
      <c r="S56" s="7"/>
      <c r="T56" s="7"/>
      <c r="U56" s="3">
        <f>C56+D56+E56+F56+G56+H56+I56+J56+K56+L56+M56+N56+O56+P56+Q56+R56+S56+T56</f>
        <v>60</v>
      </c>
      <c r="V56" s="22" t="s">
        <v>14</v>
      </c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3"/>
      <c r="AV56" s="3">
        <f t="shared" si="7"/>
        <v>0</v>
      </c>
    </row>
    <row r="57" spans="1:48" s="4" customFormat="1" ht="57" customHeight="1" x14ac:dyDescent="0.25">
      <c r="A57" s="39" t="str">
        <f>[2]План!B100</f>
        <v>МДК.02.02</v>
      </c>
      <c r="B57" s="14" t="str">
        <f>[2]План!C100</f>
        <v>Инструментальные средства разработки программного обеспечения</v>
      </c>
      <c r="C57" s="7"/>
      <c r="D57" s="7"/>
      <c r="E57" s="7"/>
      <c r="F57" s="7"/>
      <c r="G57" s="7"/>
      <c r="H57" s="7">
        <v>5</v>
      </c>
      <c r="I57" s="7">
        <v>4</v>
      </c>
      <c r="J57" s="7">
        <v>4</v>
      </c>
      <c r="K57" s="7">
        <v>4</v>
      </c>
      <c r="L57" s="7">
        <v>5</v>
      </c>
      <c r="M57" s="7">
        <v>5</v>
      </c>
      <c r="N57" s="7">
        <v>5</v>
      </c>
      <c r="O57" s="7">
        <v>3</v>
      </c>
      <c r="P57" s="7">
        <v>3</v>
      </c>
      <c r="Q57" s="7">
        <v>3</v>
      </c>
      <c r="R57" s="7">
        <v>6</v>
      </c>
      <c r="S57" s="7">
        <v>5</v>
      </c>
      <c r="T57" s="7"/>
      <c r="U57" s="3">
        <f>C57+D57+E57+F57+G57+H57+I57+J57+K57+L57+M57+N57+O57+P57+Q57+R57+S57+T57</f>
        <v>52</v>
      </c>
      <c r="V57" s="22" t="s">
        <v>14</v>
      </c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3">
        <f t="shared" si="7"/>
        <v>0</v>
      </c>
    </row>
    <row r="58" spans="1:48" s="4" customFormat="1" ht="26.25" customHeight="1" x14ac:dyDescent="0.25">
      <c r="A58" s="39" t="str">
        <f>[2]План!B101</f>
        <v>МДК.02.03</v>
      </c>
      <c r="B58" s="14" t="str">
        <f>[2]План!C101</f>
        <v>Математическое моделирование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3">
        <f t="shared" si="6"/>
        <v>0</v>
      </c>
      <c r="V58" s="22" t="s">
        <v>14</v>
      </c>
      <c r="W58" s="7"/>
      <c r="X58" s="7"/>
      <c r="Y58" s="7"/>
      <c r="Z58" s="7">
        <v>2</v>
      </c>
      <c r="AA58" s="7">
        <v>2</v>
      </c>
      <c r="AB58" s="7">
        <v>2</v>
      </c>
      <c r="AC58" s="7">
        <v>2</v>
      </c>
      <c r="AD58" s="7">
        <v>2</v>
      </c>
      <c r="AE58" s="7">
        <v>2</v>
      </c>
      <c r="AF58" s="7">
        <v>2</v>
      </c>
      <c r="AG58" s="7">
        <v>2</v>
      </c>
      <c r="AH58" s="7">
        <v>2</v>
      </c>
      <c r="AI58" s="7">
        <v>2</v>
      </c>
      <c r="AJ58" s="7">
        <v>2</v>
      </c>
      <c r="AK58" s="7">
        <v>2</v>
      </c>
      <c r="AL58" s="7">
        <v>2</v>
      </c>
      <c r="AM58" s="7">
        <v>2</v>
      </c>
      <c r="AN58" s="7">
        <v>2</v>
      </c>
      <c r="AO58" s="7">
        <v>2</v>
      </c>
      <c r="AP58" s="7">
        <v>2</v>
      </c>
      <c r="AQ58" s="7">
        <v>2</v>
      </c>
      <c r="AR58" s="7"/>
      <c r="AS58" s="7"/>
      <c r="AT58" s="7"/>
      <c r="AU58" s="7"/>
      <c r="AV58" s="3">
        <f t="shared" si="7"/>
        <v>36</v>
      </c>
    </row>
    <row r="59" spans="1:48" s="4" customFormat="1" ht="68.25" customHeight="1" x14ac:dyDescent="0.25">
      <c r="A59" s="39" t="str">
        <f>[2]План!B104</f>
        <v>УП.02.01</v>
      </c>
      <c r="B59" s="14" t="str">
        <f>[2]План!C104</f>
        <v>Учебная практика по ПМ.02 Осуществление интеграции программных модулей</v>
      </c>
      <c r="C59" s="7"/>
      <c r="D59" s="7"/>
      <c r="E59" s="7">
        <v>6</v>
      </c>
      <c r="F59" s="7">
        <v>4</v>
      </c>
      <c r="G59" s="7">
        <v>8</v>
      </c>
      <c r="H59" s="7">
        <v>4</v>
      </c>
      <c r="I59" s="7">
        <v>4</v>
      </c>
      <c r="J59" s="7">
        <v>6</v>
      </c>
      <c r="K59" s="7">
        <v>8</v>
      </c>
      <c r="L59" s="7">
        <v>8</v>
      </c>
      <c r="M59" s="7">
        <v>6</v>
      </c>
      <c r="N59" s="7">
        <v>4</v>
      </c>
      <c r="O59" s="7">
        <v>4</v>
      </c>
      <c r="P59" s="7">
        <v>4</v>
      </c>
      <c r="Q59" s="7">
        <v>4</v>
      </c>
      <c r="R59" s="7">
        <v>4</v>
      </c>
      <c r="S59" s="7">
        <v>4</v>
      </c>
      <c r="T59" s="7"/>
      <c r="U59" s="3">
        <f t="shared" si="6"/>
        <v>78</v>
      </c>
      <c r="V59" s="22" t="s">
        <v>14</v>
      </c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>
        <v>4</v>
      </c>
      <c r="AH59" s="7"/>
      <c r="AI59" s="7">
        <v>4</v>
      </c>
      <c r="AJ59" s="7"/>
      <c r="AK59" s="7">
        <v>4</v>
      </c>
      <c r="AL59" s="7"/>
      <c r="AM59" s="7">
        <v>4</v>
      </c>
      <c r="AN59" s="7"/>
      <c r="AO59" s="7">
        <v>4</v>
      </c>
      <c r="AP59" s="7"/>
      <c r="AQ59" s="7">
        <v>4</v>
      </c>
      <c r="AR59" s="7"/>
      <c r="AS59" s="7"/>
      <c r="AT59" s="7"/>
      <c r="AU59" s="7"/>
      <c r="AV59" s="3">
        <f t="shared" si="7"/>
        <v>24</v>
      </c>
    </row>
    <row r="60" spans="1:48" s="4" customFormat="1" ht="68.25" customHeight="1" x14ac:dyDescent="0.25">
      <c r="A60" s="39" t="str">
        <f>[2]План!B107</f>
        <v>ПП.02.01</v>
      </c>
      <c r="B60" s="14" t="str">
        <f>[2]План!C107</f>
        <v>Производственная практика по ПМ.02 Осуществление интеграции программных модулей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3">
        <f t="shared" si="6"/>
        <v>0</v>
      </c>
      <c r="V60" s="22" t="s">
        <v>14</v>
      </c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>
        <v>36</v>
      </c>
      <c r="AS60" s="7">
        <v>36</v>
      </c>
      <c r="AT60" s="7">
        <v>36</v>
      </c>
      <c r="AU60" s="7"/>
      <c r="AV60" s="3">
        <f t="shared" si="7"/>
        <v>108</v>
      </c>
    </row>
    <row r="61" spans="1:48" s="4" customFormat="1" ht="21.75" hidden="1" customHeight="1" x14ac:dyDescent="0.25">
      <c r="A61" s="39"/>
      <c r="B61" s="14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3">
        <f t="shared" si="6"/>
        <v>0</v>
      </c>
      <c r="V61" s="22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3">
        <f t="shared" si="7"/>
        <v>0</v>
      </c>
    </row>
    <row r="62" spans="1:48" s="4" customFormat="1" ht="18" hidden="1" customHeight="1" x14ac:dyDescent="0.25">
      <c r="A62" s="39"/>
      <c r="B62" s="1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3">
        <f t="shared" si="6"/>
        <v>0</v>
      </c>
      <c r="V62" s="22" t="s">
        <v>14</v>
      </c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3">
        <f t="shared" si="7"/>
        <v>0</v>
      </c>
    </row>
    <row r="63" spans="1:48" s="4" customFormat="1" x14ac:dyDescent="0.25">
      <c r="A63" s="31" t="s">
        <v>13</v>
      </c>
      <c r="B63" s="31"/>
      <c r="C63" s="2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>
        <v>36</v>
      </c>
      <c r="U63" s="3">
        <f t="shared" si="6"/>
        <v>36</v>
      </c>
      <c r="V63" s="22" t="s">
        <v>14</v>
      </c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>
        <v>35</v>
      </c>
      <c r="AV63" s="3">
        <f t="shared" si="7"/>
        <v>35</v>
      </c>
    </row>
    <row r="64" spans="1:48" s="4" customFormat="1" x14ac:dyDescent="0.25">
      <c r="A64" s="31" t="s">
        <v>15</v>
      </c>
      <c r="B64" s="31"/>
      <c r="C64" s="22">
        <f>C42+C43+C44+C45+C46+C47+C48+C49+C50+C51+C52+C53+C54+C55+C58+C62+C63+C56+C57+C59+C60+C61</f>
        <v>27</v>
      </c>
      <c r="D64" s="22">
        <f t="shared" ref="D64:T64" si="8">D42+D43+D44+D45+D46+D47+D48+D49+D50+D51+D52+D53+D54+D55+D58+D62+D63+D56+D57+D59+D60+D61</f>
        <v>29</v>
      </c>
      <c r="E64" s="22">
        <f t="shared" si="8"/>
        <v>35</v>
      </c>
      <c r="F64" s="22">
        <f t="shared" si="8"/>
        <v>34</v>
      </c>
      <c r="G64" s="22">
        <f t="shared" si="8"/>
        <v>35</v>
      </c>
      <c r="H64" s="22">
        <f t="shared" si="8"/>
        <v>35</v>
      </c>
      <c r="I64" s="22">
        <f t="shared" si="8"/>
        <v>35</v>
      </c>
      <c r="J64" s="22">
        <f t="shared" si="8"/>
        <v>35</v>
      </c>
      <c r="K64" s="22">
        <f t="shared" si="8"/>
        <v>35</v>
      </c>
      <c r="L64" s="22">
        <f t="shared" si="8"/>
        <v>35</v>
      </c>
      <c r="M64" s="22">
        <f t="shared" si="8"/>
        <v>35</v>
      </c>
      <c r="N64" s="22">
        <f t="shared" si="8"/>
        <v>35</v>
      </c>
      <c r="O64" s="22">
        <f t="shared" si="8"/>
        <v>35</v>
      </c>
      <c r="P64" s="22">
        <f t="shared" si="8"/>
        <v>35</v>
      </c>
      <c r="Q64" s="22">
        <f t="shared" si="8"/>
        <v>35</v>
      </c>
      <c r="R64" s="22">
        <f t="shared" si="8"/>
        <v>35</v>
      </c>
      <c r="S64" s="22">
        <f t="shared" si="8"/>
        <v>35</v>
      </c>
      <c r="T64" s="22">
        <f t="shared" si="8"/>
        <v>36</v>
      </c>
      <c r="U64" s="22">
        <f>U42+U43+U44+U45+U46+U47+U48+U49+U50+U51+U52+U53+U54+U55+U58+U62+U63+U56+U57+U60+U59</f>
        <v>616</v>
      </c>
      <c r="V64" s="22" t="s">
        <v>14</v>
      </c>
      <c r="W64" s="3">
        <f>W42+W43+W44+W45+W46+W47+W48+W49+W50+W51+W52+W53+W54+W55+W58+W62+W63+W56+W57+W59+W60</f>
        <v>34</v>
      </c>
      <c r="X64" s="3">
        <f t="shared" ref="X64:AU64" si="9">X42+X43+X44+X45+X46+X47+X48+X49+X50+X51+X52+X53+X54+X55+X58+X62+X63+X56+X57+X59+X60</f>
        <v>34</v>
      </c>
      <c r="Y64" s="3">
        <f t="shared" si="9"/>
        <v>34</v>
      </c>
      <c r="Z64" s="3">
        <f t="shared" si="9"/>
        <v>34</v>
      </c>
      <c r="AA64" s="3">
        <f t="shared" si="9"/>
        <v>34</v>
      </c>
      <c r="AB64" s="3">
        <f t="shared" si="9"/>
        <v>34</v>
      </c>
      <c r="AC64" s="3">
        <f t="shared" si="9"/>
        <v>34</v>
      </c>
      <c r="AD64" s="3">
        <f t="shared" si="9"/>
        <v>34</v>
      </c>
      <c r="AE64" s="3">
        <f t="shared" si="9"/>
        <v>34</v>
      </c>
      <c r="AF64" s="3">
        <f t="shared" si="9"/>
        <v>34</v>
      </c>
      <c r="AG64" s="3">
        <f t="shared" si="9"/>
        <v>34</v>
      </c>
      <c r="AH64" s="3">
        <v>34</v>
      </c>
      <c r="AI64" s="3">
        <f t="shared" si="9"/>
        <v>35</v>
      </c>
      <c r="AJ64" s="3">
        <v>35</v>
      </c>
      <c r="AK64" s="3">
        <f t="shared" si="9"/>
        <v>35</v>
      </c>
      <c r="AL64" s="3">
        <v>34</v>
      </c>
      <c r="AM64" s="3">
        <f t="shared" si="9"/>
        <v>34</v>
      </c>
      <c r="AN64" s="3">
        <v>35</v>
      </c>
      <c r="AO64" s="3">
        <f t="shared" si="9"/>
        <v>34</v>
      </c>
      <c r="AP64" s="3">
        <v>35</v>
      </c>
      <c r="AQ64" s="3">
        <f t="shared" si="9"/>
        <v>34</v>
      </c>
      <c r="AR64" s="3">
        <f t="shared" si="9"/>
        <v>36</v>
      </c>
      <c r="AS64" s="3">
        <f t="shared" si="9"/>
        <v>36</v>
      </c>
      <c r="AT64" s="3">
        <f t="shared" si="9"/>
        <v>36</v>
      </c>
      <c r="AU64" s="3">
        <f t="shared" si="9"/>
        <v>35</v>
      </c>
      <c r="AV64" s="3">
        <f>AV42+AV43+AV44+AV45+AV46+AV47+AV48+AV49+AV50+AV51+AV52+AV53+AV54+AV55+AV58+AV62+AV63+AV56+AV57+AV59+AV60+AV61</f>
        <v>845</v>
      </c>
    </row>
    <row r="65" spans="1:48" s="4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s="4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s="4" customFormat="1" ht="15" customHeight="1" x14ac:dyDescent="0.25">
      <c r="A67" s="5"/>
      <c r="B67" s="5"/>
      <c r="C67" s="5"/>
      <c r="D67" s="33" t="s">
        <v>27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24"/>
      <c r="AU67" s="5"/>
      <c r="AV67" s="5"/>
    </row>
    <row r="68" spans="1:48" s="4" customFormat="1" x14ac:dyDescent="0.25">
      <c r="A68" s="5"/>
      <c r="B68" s="5"/>
      <c r="C68" s="5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24"/>
      <c r="AU68" s="5"/>
      <c r="AV68" s="5"/>
    </row>
    <row r="69" spans="1:48" s="4" customFormat="1" x14ac:dyDescent="0.25">
      <c r="A69" s="30" t="s">
        <v>11</v>
      </c>
      <c r="B69" s="30" t="s">
        <v>12</v>
      </c>
      <c r="C69" s="27" t="s">
        <v>1</v>
      </c>
      <c r="D69" s="28"/>
      <c r="E69" s="28"/>
      <c r="F69" s="28"/>
      <c r="G69" s="28"/>
      <c r="H69" s="28"/>
      <c r="I69" s="27" t="s">
        <v>2</v>
      </c>
      <c r="J69" s="28"/>
      <c r="K69" s="28"/>
      <c r="L69" s="29"/>
      <c r="M69" s="27" t="s">
        <v>3</v>
      </c>
      <c r="N69" s="28"/>
      <c r="O69" s="28"/>
      <c r="P69" s="29"/>
      <c r="Q69" s="27" t="s">
        <v>4</v>
      </c>
      <c r="R69" s="28"/>
      <c r="S69" s="28"/>
      <c r="T69" s="29"/>
      <c r="U69" s="26" t="s">
        <v>0</v>
      </c>
      <c r="V69" s="27" t="s">
        <v>5</v>
      </c>
      <c r="W69" s="28"/>
      <c r="X69" s="28"/>
      <c r="Y69" s="29"/>
      <c r="Z69" s="27" t="s">
        <v>6</v>
      </c>
      <c r="AA69" s="28"/>
      <c r="AB69" s="28"/>
      <c r="AC69" s="29"/>
      <c r="AD69" s="27" t="s">
        <v>7</v>
      </c>
      <c r="AE69" s="28"/>
      <c r="AF69" s="28"/>
      <c r="AG69" s="28"/>
      <c r="AH69" s="29"/>
      <c r="AI69" s="27" t="s">
        <v>8</v>
      </c>
      <c r="AJ69" s="28"/>
      <c r="AK69" s="28"/>
      <c r="AL69" s="29"/>
      <c r="AM69" s="27" t="s">
        <v>9</v>
      </c>
      <c r="AN69" s="28"/>
      <c r="AO69" s="28"/>
      <c r="AP69" s="29"/>
      <c r="AQ69" s="31" t="s">
        <v>10</v>
      </c>
      <c r="AR69" s="31"/>
      <c r="AS69" s="31"/>
      <c r="AT69" s="31"/>
      <c r="AU69" s="25" t="s">
        <v>22</v>
      </c>
      <c r="AV69" s="26" t="s">
        <v>0</v>
      </c>
    </row>
    <row r="70" spans="1:48" s="4" customFormat="1" ht="51" customHeight="1" x14ac:dyDescent="0.25">
      <c r="A70" s="30"/>
      <c r="B70" s="30"/>
      <c r="C70" s="21"/>
      <c r="D70" s="21" t="str">
        <f>[1]Лист1!D70</f>
        <v>01-05</v>
      </c>
      <c r="E70" s="21" t="str">
        <f>[1]Лист1!E70</f>
        <v>08-12</v>
      </c>
      <c r="F70" s="21" t="str">
        <f>[1]Лист1!F70</f>
        <v>15-19</v>
      </c>
      <c r="G70" s="21" t="str">
        <f>[1]Лист1!G70</f>
        <v>22-26</v>
      </c>
      <c r="H70" s="21" t="str">
        <f>[1]Лист1!H70</f>
        <v>29,30,01-03</v>
      </c>
      <c r="I70" s="21" t="str">
        <f>[1]Лист1!I70</f>
        <v>06-10</v>
      </c>
      <c r="J70" s="21" t="str">
        <f>[1]Лист1!J70</f>
        <v>13-17</v>
      </c>
      <c r="K70" s="21" t="str">
        <f>[1]Лист1!K70</f>
        <v>20-24</v>
      </c>
      <c r="L70" s="21" t="str">
        <f>[1]Лист1!L70</f>
        <v>27-31</v>
      </c>
      <c r="M70" s="21" t="str">
        <f>[1]Лист1!M70</f>
        <v>03-07</v>
      </c>
      <c r="N70" s="21" t="str">
        <f>[1]Лист1!N70</f>
        <v>10-14</v>
      </c>
      <c r="O70" s="21" t="str">
        <f>[1]Лист1!O70</f>
        <v>17-21</v>
      </c>
      <c r="P70" s="21" t="str">
        <f>[1]Лист1!P70</f>
        <v>24-28</v>
      </c>
      <c r="Q70" s="21" t="str">
        <f>[1]Лист1!Q70</f>
        <v>01-05</v>
      </c>
      <c r="R70" s="21" t="str">
        <f>[1]Лист1!R70</f>
        <v>08-12</v>
      </c>
      <c r="S70" s="21" t="str">
        <f>[1]Лист1!S70</f>
        <v>15-19</v>
      </c>
      <c r="T70" s="21" t="str">
        <f>[1]Лист1!T70</f>
        <v>22-26</v>
      </c>
      <c r="U70" s="26"/>
      <c r="V70" s="23" t="str">
        <f>[1]Лист1!V70</f>
        <v>29-31,01-11</v>
      </c>
      <c r="W70" s="23" t="str">
        <f>[1]Лист1!W70</f>
        <v>12-16</v>
      </c>
      <c r="X70" s="23" t="str">
        <f>[1]Лист1!X70</f>
        <v>19-23</v>
      </c>
      <c r="Y70" s="23" t="str">
        <f>[1]Лист1!Y70</f>
        <v>26-30</v>
      </c>
      <c r="Z70" s="23" t="str">
        <f>[1]Лист1!Z70</f>
        <v>02-06</v>
      </c>
      <c r="AA70" s="23" t="str">
        <f>[1]Лист1!AA70</f>
        <v>09-13</v>
      </c>
      <c r="AB70" s="23" t="str">
        <f>[1]Лист1!AB70</f>
        <v>16-20</v>
      </c>
      <c r="AC70" s="23" t="str">
        <f>[1]Лист1!AC70</f>
        <v>23-27</v>
      </c>
      <c r="AD70" s="23" t="str">
        <f>[1]Лист1!AD70</f>
        <v>02-06</v>
      </c>
      <c r="AE70" s="23" t="str">
        <f>[1]Лист1!AE70</f>
        <v>09-13</v>
      </c>
      <c r="AF70" s="23" t="str">
        <f>[1]Лист1!AF70</f>
        <v>16-20</v>
      </c>
      <c r="AG70" s="23" t="str">
        <f>[1]Лист1!AG70</f>
        <v>23-27</v>
      </c>
      <c r="AH70" s="23" t="str">
        <f>[1]Лист1!AH70</f>
        <v>30,31,01-03</v>
      </c>
      <c r="AI70" s="23" t="str">
        <f>[1]Лист1!AI70</f>
        <v>06-10</v>
      </c>
      <c r="AJ70" s="23" t="str">
        <f>[1]Лист1!AJ70</f>
        <v>13-17</v>
      </c>
      <c r="AK70" s="23" t="str">
        <f>[1]Лист1!AK70</f>
        <v>20-24</v>
      </c>
      <c r="AL70" s="23" t="str">
        <f>[1]Лист1!AL70</f>
        <v>27-30,01</v>
      </c>
      <c r="AM70" s="23" t="str">
        <f>[1]Лист1!AM70</f>
        <v>04-08</v>
      </c>
      <c r="AN70" s="23" t="str">
        <f>[1]Лист1!AN70</f>
        <v>11-15</v>
      </c>
      <c r="AO70" s="23" t="str">
        <f>[1]Лист1!AO70</f>
        <v>18-22</v>
      </c>
      <c r="AP70" s="23" t="str">
        <f>[1]Лист1!AP70</f>
        <v>25-29</v>
      </c>
      <c r="AQ70" s="23" t="str">
        <f>[1]Лист1!AQ70</f>
        <v>01-05</v>
      </c>
      <c r="AR70" s="23" t="str">
        <f>[1]Лист1!AR70</f>
        <v>08-12</v>
      </c>
      <c r="AS70" s="23" t="str">
        <f>[1]Лист1!AS70</f>
        <v>15-18</v>
      </c>
      <c r="AT70" s="23" t="str">
        <f>[1]Лист1!AT70</f>
        <v>22-26, 29-30</v>
      </c>
      <c r="AU70" s="23" t="str">
        <f>[1]Лист1!AU70</f>
        <v>03-07</v>
      </c>
      <c r="AV70" s="26"/>
    </row>
    <row r="71" spans="1:48" s="4" customFormat="1" x14ac:dyDescent="0.25">
      <c r="A71" s="5"/>
      <c r="B71" s="5"/>
      <c r="C71" s="5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5"/>
    </row>
    <row r="72" spans="1:48" s="4" customFormat="1" x14ac:dyDescent="0.25">
      <c r="A72" s="5"/>
      <c r="B72" s="5"/>
      <c r="C72" s="3"/>
      <c r="D72" s="3">
        <v>1</v>
      </c>
      <c r="E72" s="3">
        <v>2</v>
      </c>
      <c r="F72" s="3">
        <v>3</v>
      </c>
      <c r="G72" s="3">
        <v>4</v>
      </c>
      <c r="H72" s="3">
        <v>5</v>
      </c>
      <c r="I72" s="3">
        <v>6</v>
      </c>
      <c r="J72" s="3">
        <v>7</v>
      </c>
      <c r="K72" s="3">
        <v>8</v>
      </c>
      <c r="L72" s="3">
        <v>9</v>
      </c>
      <c r="M72" s="3">
        <v>10</v>
      </c>
      <c r="N72" s="3">
        <v>11</v>
      </c>
      <c r="O72" s="3">
        <v>12</v>
      </c>
      <c r="P72" s="3">
        <v>13</v>
      </c>
      <c r="Q72" s="3">
        <v>14</v>
      </c>
      <c r="R72" s="3">
        <v>15</v>
      </c>
      <c r="S72" s="3">
        <v>16</v>
      </c>
      <c r="T72" s="3">
        <v>17</v>
      </c>
      <c r="U72" s="3"/>
      <c r="V72" s="3">
        <v>18.190000000000001</v>
      </c>
      <c r="W72" s="3">
        <v>20</v>
      </c>
      <c r="X72" s="3">
        <v>21</v>
      </c>
      <c r="Y72" s="3">
        <v>22</v>
      </c>
      <c r="Z72" s="3">
        <v>23</v>
      </c>
      <c r="AA72" s="3">
        <v>24</v>
      </c>
      <c r="AB72" s="3">
        <v>25</v>
      </c>
      <c r="AC72" s="3">
        <v>26</v>
      </c>
      <c r="AD72" s="3">
        <v>27</v>
      </c>
      <c r="AE72" s="3">
        <v>28</v>
      </c>
      <c r="AF72" s="3">
        <v>29</v>
      </c>
      <c r="AG72" s="3">
        <v>30</v>
      </c>
      <c r="AH72" s="3">
        <v>31</v>
      </c>
      <c r="AI72" s="3">
        <v>32</v>
      </c>
      <c r="AJ72" s="3">
        <v>33</v>
      </c>
      <c r="AK72" s="3">
        <v>34</v>
      </c>
      <c r="AL72" s="3">
        <v>35</v>
      </c>
      <c r="AM72" s="3">
        <v>36</v>
      </c>
      <c r="AN72" s="3">
        <v>37</v>
      </c>
      <c r="AO72" s="3">
        <v>38</v>
      </c>
      <c r="AP72" s="3">
        <v>39</v>
      </c>
      <c r="AQ72" s="3">
        <v>40</v>
      </c>
      <c r="AR72" s="3">
        <v>41</v>
      </c>
      <c r="AS72" s="3">
        <v>42</v>
      </c>
      <c r="AT72" s="3">
        <v>43</v>
      </c>
      <c r="AU72" s="3">
        <v>44</v>
      </c>
      <c r="AV72" s="3"/>
    </row>
    <row r="73" spans="1:48" s="4" customFormat="1" ht="53.25" customHeight="1" x14ac:dyDescent="0.25">
      <c r="A73" s="18" t="str">
        <f>[3]План!B48</f>
        <v>ОГСЭ.04</v>
      </c>
      <c r="B73" s="19" t="str">
        <f>[3]План!C48</f>
        <v>Иностранный язык в профессиональной деятельности</v>
      </c>
      <c r="C73" s="7"/>
      <c r="D73" s="7">
        <v>1</v>
      </c>
      <c r="E73" s="7">
        <v>2</v>
      </c>
      <c r="F73" s="7">
        <v>2</v>
      </c>
      <c r="G73" s="7">
        <v>2</v>
      </c>
      <c r="H73" s="7">
        <v>2</v>
      </c>
      <c r="I73" s="7">
        <v>2</v>
      </c>
      <c r="J73" s="7">
        <v>2</v>
      </c>
      <c r="K73" s="7">
        <v>2</v>
      </c>
      <c r="L73" s="7">
        <v>2</v>
      </c>
      <c r="M73" s="7">
        <v>2</v>
      </c>
      <c r="N73" s="7">
        <v>2</v>
      </c>
      <c r="O73" s="7">
        <v>2</v>
      </c>
      <c r="P73" s="7">
        <v>2</v>
      </c>
      <c r="Q73" s="7">
        <v>1</v>
      </c>
      <c r="R73" s="7">
        <v>1</v>
      </c>
      <c r="S73" s="7">
        <v>1</v>
      </c>
      <c r="T73" s="7"/>
      <c r="U73" s="3">
        <f>D73+E73+F73+G73+H73+I73+J73+K73+L73+M73+N73+O73+P73+Q73+R73+S73+T73+C73</f>
        <v>28</v>
      </c>
      <c r="V73" s="22" t="s">
        <v>14</v>
      </c>
      <c r="W73" s="3">
        <v>2</v>
      </c>
      <c r="X73" s="3">
        <v>2</v>
      </c>
      <c r="Y73" s="3">
        <v>2</v>
      </c>
      <c r="Z73" s="3">
        <v>2</v>
      </c>
      <c r="AA73" s="3">
        <v>2</v>
      </c>
      <c r="AB73" s="3">
        <v>2</v>
      </c>
      <c r="AC73" s="3">
        <v>2</v>
      </c>
      <c r="AD73" s="3">
        <v>2</v>
      </c>
      <c r="AE73" s="3">
        <v>2</v>
      </c>
      <c r="AF73" s="3">
        <v>1</v>
      </c>
      <c r="AG73" s="3">
        <v>1</v>
      </c>
      <c r="AH73" s="3">
        <v>1</v>
      </c>
      <c r="AI73" s="3">
        <v>1</v>
      </c>
      <c r="AJ73" s="3">
        <v>1</v>
      </c>
      <c r="AK73" s="3">
        <v>1</v>
      </c>
      <c r="AL73" s="3">
        <v>1</v>
      </c>
      <c r="AM73" s="3">
        <v>2</v>
      </c>
      <c r="AN73" s="3">
        <v>1</v>
      </c>
      <c r="AO73" s="3">
        <v>1</v>
      </c>
      <c r="AP73" s="3">
        <v>1</v>
      </c>
      <c r="AQ73" s="3">
        <v>2</v>
      </c>
      <c r="AR73" s="3"/>
      <c r="AS73" s="3"/>
      <c r="AT73" s="3"/>
      <c r="AU73" s="3"/>
      <c r="AV73" s="3">
        <f>W73+X73+Y73+Z73+AA73+AB73+AC73+AD73+AE73+AF73+AG73+AH73+AI73+AJ73+AK73+AL73+AM73+AN73+AO73+AP73+AQ73+AR73+AS73+AU73+AT73</f>
        <v>32</v>
      </c>
    </row>
    <row r="74" spans="1:48" s="4" customFormat="1" ht="63" customHeight="1" x14ac:dyDescent="0.25">
      <c r="A74" s="18" t="str">
        <f>[3]План!B49</f>
        <v>ОГСЭ.05</v>
      </c>
      <c r="B74" s="19" t="str">
        <f>[3]План!C49</f>
        <v>Физическая культура / Адаптивная физическая культура</v>
      </c>
      <c r="C74" s="7"/>
      <c r="D74" s="3">
        <v>1</v>
      </c>
      <c r="E74" s="3">
        <v>2</v>
      </c>
      <c r="F74" s="3">
        <v>2</v>
      </c>
      <c r="G74" s="3">
        <f t="shared" ref="G74:R74" si="10">G73</f>
        <v>2</v>
      </c>
      <c r="H74" s="3">
        <f t="shared" si="10"/>
        <v>2</v>
      </c>
      <c r="I74" s="3">
        <f t="shared" si="10"/>
        <v>2</v>
      </c>
      <c r="J74" s="3">
        <f t="shared" si="10"/>
        <v>2</v>
      </c>
      <c r="K74" s="3">
        <f t="shared" si="10"/>
        <v>2</v>
      </c>
      <c r="L74" s="3">
        <f t="shared" si="10"/>
        <v>2</v>
      </c>
      <c r="M74" s="3">
        <f t="shared" si="10"/>
        <v>2</v>
      </c>
      <c r="N74" s="3">
        <f t="shared" si="10"/>
        <v>2</v>
      </c>
      <c r="O74" s="3">
        <f t="shared" si="10"/>
        <v>2</v>
      </c>
      <c r="P74" s="3">
        <f t="shared" si="10"/>
        <v>2</v>
      </c>
      <c r="Q74" s="3">
        <f t="shared" si="10"/>
        <v>1</v>
      </c>
      <c r="R74" s="3">
        <f t="shared" si="10"/>
        <v>1</v>
      </c>
      <c r="S74" s="3">
        <v>1</v>
      </c>
      <c r="T74" s="3"/>
      <c r="U74" s="3">
        <f t="shared" ref="U74:U93" si="11">D74+E74+F74+G74+H74+I74+J74+K74+L74+M74+N74+O74+P74+Q74+R74+S74+T74+C74</f>
        <v>28</v>
      </c>
      <c r="V74" s="22" t="s">
        <v>14</v>
      </c>
      <c r="W74" s="3">
        <f t="shared" ref="W74:AR74" si="12">W73</f>
        <v>2</v>
      </c>
      <c r="X74" s="3">
        <f t="shared" si="12"/>
        <v>2</v>
      </c>
      <c r="Y74" s="3">
        <f t="shared" si="12"/>
        <v>2</v>
      </c>
      <c r="Z74" s="3">
        <f t="shared" si="12"/>
        <v>2</v>
      </c>
      <c r="AA74" s="3">
        <f t="shared" si="12"/>
        <v>2</v>
      </c>
      <c r="AB74" s="3">
        <f t="shared" si="12"/>
        <v>2</v>
      </c>
      <c r="AC74" s="3">
        <f t="shared" si="12"/>
        <v>2</v>
      </c>
      <c r="AD74" s="3">
        <v>1</v>
      </c>
      <c r="AE74" s="3">
        <v>1</v>
      </c>
      <c r="AF74" s="3">
        <f t="shared" si="12"/>
        <v>1</v>
      </c>
      <c r="AG74" s="3">
        <f t="shared" si="12"/>
        <v>1</v>
      </c>
      <c r="AH74" s="3">
        <f t="shared" si="12"/>
        <v>1</v>
      </c>
      <c r="AI74" s="3">
        <f t="shared" si="12"/>
        <v>1</v>
      </c>
      <c r="AJ74" s="3">
        <f t="shared" si="12"/>
        <v>1</v>
      </c>
      <c r="AK74" s="3">
        <f t="shared" si="12"/>
        <v>1</v>
      </c>
      <c r="AL74" s="3">
        <f t="shared" si="12"/>
        <v>1</v>
      </c>
      <c r="AM74" s="3">
        <v>1</v>
      </c>
      <c r="AN74" s="3">
        <f t="shared" si="12"/>
        <v>1</v>
      </c>
      <c r="AO74" s="3">
        <f t="shared" si="12"/>
        <v>1</v>
      </c>
      <c r="AP74" s="3">
        <f t="shared" si="12"/>
        <v>1</v>
      </c>
      <c r="AQ74" s="3">
        <v>1</v>
      </c>
      <c r="AR74" s="3"/>
      <c r="AS74" s="3"/>
      <c r="AT74" s="3"/>
      <c r="AU74" s="3"/>
      <c r="AV74" s="3">
        <f t="shared" ref="AV74:AV93" si="13">W74+X74+Y74+Z74+AA74+AB74+AC74+AD74+AE74+AF74+AG74+AH74+AI74+AJ74+AK74+AL74+AM74+AN74+AO74+AP74+AQ74+AR74+AS74+AU74+AT74</f>
        <v>28</v>
      </c>
    </row>
    <row r="75" spans="1:48" s="4" customFormat="1" ht="38.25" x14ac:dyDescent="0.25">
      <c r="A75" s="18" t="str">
        <f>[2]План!B57</f>
        <v>ЕН.01</v>
      </c>
      <c r="B75" s="19" t="str">
        <f>[2]План!C57</f>
        <v>Элементы высшей математики</v>
      </c>
      <c r="C75" s="7"/>
      <c r="D75" s="3">
        <v>6</v>
      </c>
      <c r="E75" s="3">
        <v>6</v>
      </c>
      <c r="F75" s="3">
        <v>6</v>
      </c>
      <c r="G75" s="3">
        <v>5</v>
      </c>
      <c r="H75" s="3">
        <v>5</v>
      </c>
      <c r="I75" s="3">
        <v>6</v>
      </c>
      <c r="J75" s="3">
        <v>6</v>
      </c>
      <c r="K75" s="3">
        <v>6</v>
      </c>
      <c r="L75" s="3">
        <v>6</v>
      </c>
      <c r="M75" s="3">
        <v>6</v>
      </c>
      <c r="N75" s="3">
        <v>6</v>
      </c>
      <c r="O75" s="3">
        <v>7</v>
      </c>
      <c r="P75" s="3">
        <v>6</v>
      </c>
      <c r="Q75" s="3">
        <v>7</v>
      </c>
      <c r="R75" s="3">
        <v>6</v>
      </c>
      <c r="S75" s="3">
        <v>5</v>
      </c>
      <c r="T75" s="3"/>
      <c r="U75" s="3">
        <f t="shared" si="11"/>
        <v>95</v>
      </c>
      <c r="V75" s="22" t="s">
        <v>14</v>
      </c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>
        <f t="shared" si="13"/>
        <v>0</v>
      </c>
    </row>
    <row r="76" spans="1:48" s="4" customFormat="1" ht="63.75" x14ac:dyDescent="0.25">
      <c r="A76" s="18" t="str">
        <f>[2]План!B58</f>
        <v>ЕН.02</v>
      </c>
      <c r="B76" s="19" t="str">
        <f>[2]План!C58</f>
        <v>Дискретная математика с элементами математической логики</v>
      </c>
      <c r="C76" s="7"/>
      <c r="D76" s="3">
        <v>6</v>
      </c>
      <c r="E76" s="3">
        <v>4</v>
      </c>
      <c r="F76" s="3">
        <v>4</v>
      </c>
      <c r="G76" s="3">
        <v>4</v>
      </c>
      <c r="H76" s="3">
        <v>4</v>
      </c>
      <c r="I76" s="3">
        <v>4</v>
      </c>
      <c r="J76" s="3">
        <v>4</v>
      </c>
      <c r="K76" s="3">
        <v>4</v>
      </c>
      <c r="L76" s="3">
        <v>4</v>
      </c>
      <c r="M76" s="3">
        <v>4</v>
      </c>
      <c r="N76" s="3">
        <v>4</v>
      </c>
      <c r="O76" s="3">
        <v>4</v>
      </c>
      <c r="P76" s="3">
        <v>4</v>
      </c>
      <c r="Q76" s="3">
        <v>4</v>
      </c>
      <c r="R76" s="3">
        <v>4</v>
      </c>
      <c r="S76" s="3">
        <v>4</v>
      </c>
      <c r="T76" s="3"/>
      <c r="U76" s="3">
        <f t="shared" si="11"/>
        <v>66</v>
      </c>
      <c r="V76" s="22" t="s">
        <v>14</v>
      </c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>
        <f t="shared" si="13"/>
        <v>0</v>
      </c>
    </row>
    <row r="77" spans="1:48" s="4" customFormat="1" ht="63.75" x14ac:dyDescent="0.25">
      <c r="A77" s="18" t="str">
        <f>[2]План!B66</f>
        <v>ОП.04</v>
      </c>
      <c r="B77" s="19" t="str">
        <f>[2]План!C66</f>
        <v>Основы алгоритмизации и программирования</v>
      </c>
      <c r="C77" s="7"/>
      <c r="D77" s="3">
        <v>5</v>
      </c>
      <c r="E77" s="3">
        <v>4</v>
      </c>
      <c r="F77" s="3">
        <v>4</v>
      </c>
      <c r="G77" s="3">
        <v>4</v>
      </c>
      <c r="H77" s="3">
        <v>4</v>
      </c>
      <c r="I77" s="3">
        <v>4</v>
      </c>
      <c r="J77" s="3">
        <v>4</v>
      </c>
      <c r="K77" s="3">
        <v>4</v>
      </c>
      <c r="L77" s="3">
        <v>4</v>
      </c>
      <c r="M77" s="3">
        <v>4</v>
      </c>
      <c r="N77" s="3">
        <v>4</v>
      </c>
      <c r="O77" s="3">
        <v>4</v>
      </c>
      <c r="P77" s="3">
        <v>4</v>
      </c>
      <c r="Q77" s="3">
        <v>4</v>
      </c>
      <c r="R77" s="3">
        <v>4</v>
      </c>
      <c r="S77" s="3">
        <v>4</v>
      </c>
      <c r="T77" s="3"/>
      <c r="U77" s="3">
        <f t="shared" si="11"/>
        <v>65</v>
      </c>
      <c r="V77" s="22" t="s">
        <v>14</v>
      </c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>
        <f t="shared" si="13"/>
        <v>0</v>
      </c>
    </row>
    <row r="78" spans="1:48" s="4" customFormat="1" ht="38.25" x14ac:dyDescent="0.25">
      <c r="A78" s="18" t="str">
        <f>[2]План!B70</f>
        <v>ОП.08</v>
      </c>
      <c r="B78" s="19" t="str">
        <f>[2]План!C70</f>
        <v>Основы проектирования баз данных</v>
      </c>
      <c r="C78" s="7"/>
      <c r="D78" s="3">
        <v>4</v>
      </c>
      <c r="E78" s="3">
        <v>3</v>
      </c>
      <c r="F78" s="3">
        <v>3</v>
      </c>
      <c r="G78" s="3">
        <v>4</v>
      </c>
      <c r="H78" s="3">
        <v>2</v>
      </c>
      <c r="I78" s="3">
        <v>2</v>
      </c>
      <c r="J78" s="3">
        <v>2</v>
      </c>
      <c r="K78" s="3">
        <v>2</v>
      </c>
      <c r="L78" s="3">
        <v>2</v>
      </c>
      <c r="M78" s="3">
        <v>2</v>
      </c>
      <c r="N78" s="3">
        <v>2</v>
      </c>
      <c r="O78" s="3">
        <v>2</v>
      </c>
      <c r="P78" s="3">
        <v>2</v>
      </c>
      <c r="Q78" s="3">
        <v>2</v>
      </c>
      <c r="R78" s="3">
        <v>2</v>
      </c>
      <c r="S78" s="3">
        <v>4</v>
      </c>
      <c r="T78" s="3"/>
      <c r="U78" s="3">
        <f t="shared" si="11"/>
        <v>40</v>
      </c>
      <c r="V78" s="22" t="s">
        <v>14</v>
      </c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>
        <f t="shared" si="13"/>
        <v>0</v>
      </c>
    </row>
    <row r="79" spans="1:48" s="4" customFormat="1" ht="38.25" x14ac:dyDescent="0.25">
      <c r="A79" s="18" t="str">
        <f>[2]План!B82</f>
        <v>МДК.01.01</v>
      </c>
      <c r="B79" s="19" t="str">
        <f>[2]План!C82</f>
        <v>Разработка программных модулей</v>
      </c>
      <c r="C79" s="7"/>
      <c r="D79" s="3">
        <v>8</v>
      </c>
      <c r="E79" s="3">
        <v>6</v>
      </c>
      <c r="F79" s="3">
        <v>6</v>
      </c>
      <c r="G79" s="3">
        <v>6</v>
      </c>
      <c r="H79" s="3">
        <v>8</v>
      </c>
      <c r="I79" s="3">
        <v>7</v>
      </c>
      <c r="J79" s="3">
        <v>7</v>
      </c>
      <c r="K79" s="3">
        <v>7</v>
      </c>
      <c r="L79" s="3">
        <v>7</v>
      </c>
      <c r="M79" s="3">
        <v>7</v>
      </c>
      <c r="N79" s="3">
        <v>7</v>
      </c>
      <c r="O79" s="3">
        <v>6</v>
      </c>
      <c r="P79" s="3">
        <v>6</v>
      </c>
      <c r="Q79" s="3">
        <v>8</v>
      </c>
      <c r="R79" s="3">
        <v>8</v>
      </c>
      <c r="S79" s="3">
        <v>8</v>
      </c>
      <c r="T79" s="3"/>
      <c r="U79" s="3">
        <f t="shared" si="11"/>
        <v>112</v>
      </c>
      <c r="V79" s="22" t="s">
        <v>14</v>
      </c>
      <c r="W79" s="3">
        <v>6</v>
      </c>
      <c r="X79" s="3">
        <v>6</v>
      </c>
      <c r="Y79" s="3">
        <v>6</v>
      </c>
      <c r="Z79" s="3">
        <v>6</v>
      </c>
      <c r="AA79" s="3">
        <v>6</v>
      </c>
      <c r="AB79" s="3">
        <v>6</v>
      </c>
      <c r="AC79" s="3">
        <v>6</v>
      </c>
      <c r="AD79" s="3">
        <v>6</v>
      </c>
      <c r="AE79" s="3">
        <v>6</v>
      </c>
      <c r="AF79" s="3">
        <v>6</v>
      </c>
      <c r="AG79" s="3">
        <v>6</v>
      </c>
      <c r="AH79" s="3">
        <v>6</v>
      </c>
      <c r="AI79" s="3">
        <v>6</v>
      </c>
      <c r="AJ79" s="3">
        <v>6</v>
      </c>
      <c r="AK79" s="3">
        <v>5</v>
      </c>
      <c r="AL79" s="3">
        <v>4</v>
      </c>
      <c r="AM79" s="3">
        <v>4</v>
      </c>
      <c r="AN79" s="3">
        <v>4</v>
      </c>
      <c r="AO79" s="3">
        <v>4</v>
      </c>
      <c r="AP79" s="3">
        <v>4</v>
      </c>
      <c r="AQ79" s="3">
        <v>4</v>
      </c>
      <c r="AR79" s="3"/>
      <c r="AS79" s="3"/>
      <c r="AT79" s="3"/>
      <c r="AU79" s="3"/>
      <c r="AV79" s="3">
        <f t="shared" si="13"/>
        <v>113</v>
      </c>
    </row>
    <row r="80" spans="1:48" s="4" customFormat="1" ht="54" customHeight="1" x14ac:dyDescent="0.25">
      <c r="A80" s="18" t="str">
        <f>[2]План!B83</f>
        <v>МДК.01.02</v>
      </c>
      <c r="B80" s="19" t="str">
        <f>[2]План!C83</f>
        <v>Поддержка и тестирование программных модулей</v>
      </c>
      <c r="C80" s="7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>
        <f t="shared" si="11"/>
        <v>0</v>
      </c>
      <c r="V80" s="22" t="s">
        <v>14</v>
      </c>
      <c r="W80" s="3">
        <v>8</v>
      </c>
      <c r="X80" s="3">
        <v>6</v>
      </c>
      <c r="Y80" s="3">
        <v>6</v>
      </c>
      <c r="Z80" s="3">
        <v>6</v>
      </c>
      <c r="AA80" s="3">
        <v>6</v>
      </c>
      <c r="AB80" s="3">
        <v>6</v>
      </c>
      <c r="AC80" s="3">
        <v>6</v>
      </c>
      <c r="AD80" s="3">
        <v>7</v>
      </c>
      <c r="AE80" s="3">
        <v>8</v>
      </c>
      <c r="AF80" s="3">
        <v>8</v>
      </c>
      <c r="AG80" s="3">
        <v>6</v>
      </c>
      <c r="AH80" s="3">
        <v>6</v>
      </c>
      <c r="AI80" s="3">
        <v>7</v>
      </c>
      <c r="AJ80" s="3">
        <v>8</v>
      </c>
      <c r="AK80" s="3">
        <v>6</v>
      </c>
      <c r="AL80" s="3">
        <v>6</v>
      </c>
      <c r="AM80" s="3">
        <v>4</v>
      </c>
      <c r="AN80" s="3"/>
      <c r="AO80" s="3"/>
      <c r="AP80" s="3"/>
      <c r="AQ80" s="3"/>
      <c r="AR80" s="3"/>
      <c r="AS80" s="3"/>
      <c r="AT80" s="3"/>
      <c r="AU80" s="3"/>
      <c r="AV80" s="3">
        <f t="shared" si="13"/>
        <v>110</v>
      </c>
    </row>
    <row r="81" spans="1:50" s="4" customFormat="1" ht="38.25" x14ac:dyDescent="0.25">
      <c r="A81" s="18" t="str">
        <f>[2]План!B84</f>
        <v>МДК.01.03</v>
      </c>
      <c r="B81" s="19" t="str">
        <f>[2]План!C84</f>
        <v>Разработка мобильных приложений</v>
      </c>
      <c r="C81" s="7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>
        <f t="shared" si="11"/>
        <v>0</v>
      </c>
      <c r="V81" s="22" t="s">
        <v>14</v>
      </c>
      <c r="W81" s="3">
        <v>8</v>
      </c>
      <c r="X81" s="3">
        <v>8</v>
      </c>
      <c r="Y81" s="3">
        <v>8</v>
      </c>
      <c r="Z81" s="3">
        <v>8</v>
      </c>
      <c r="AA81" s="3">
        <v>8</v>
      </c>
      <c r="AB81" s="3">
        <v>8</v>
      </c>
      <c r="AC81" s="3">
        <v>8</v>
      </c>
      <c r="AD81" s="3">
        <v>6</v>
      </c>
      <c r="AE81" s="3">
        <v>6</v>
      </c>
      <c r="AF81" s="3">
        <v>6</v>
      </c>
      <c r="AG81" s="3">
        <v>6</v>
      </c>
      <c r="AH81" s="3">
        <v>6</v>
      </c>
      <c r="AI81" s="3">
        <v>6</v>
      </c>
      <c r="AJ81" s="3">
        <v>6</v>
      </c>
      <c r="AK81" s="3">
        <v>6</v>
      </c>
      <c r="AL81" s="3">
        <v>6</v>
      </c>
      <c r="AM81" s="3">
        <v>6</v>
      </c>
      <c r="AN81" s="3">
        <v>6</v>
      </c>
      <c r="AO81" s="3">
        <v>6</v>
      </c>
      <c r="AP81" s="3">
        <v>6</v>
      </c>
      <c r="AQ81" s="3">
        <v>6</v>
      </c>
      <c r="AR81" s="3"/>
      <c r="AS81" s="3"/>
      <c r="AT81" s="3"/>
      <c r="AU81" s="3"/>
      <c r="AV81" s="3">
        <f t="shared" si="13"/>
        <v>140</v>
      </c>
    </row>
    <row r="82" spans="1:50" s="4" customFormat="1" ht="42" customHeight="1" x14ac:dyDescent="0.25">
      <c r="A82" s="18" t="str">
        <f>[2]План!B85</f>
        <v>МДК.01.04</v>
      </c>
      <c r="B82" s="19" t="str">
        <f>[2]План!C85</f>
        <v>Системное программирование</v>
      </c>
      <c r="C82" s="7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>
        <f t="shared" si="11"/>
        <v>0</v>
      </c>
      <c r="V82" s="22" t="s">
        <v>14</v>
      </c>
      <c r="W82" s="3">
        <v>8</v>
      </c>
      <c r="X82" s="3">
        <v>6</v>
      </c>
      <c r="Y82" s="3">
        <v>6</v>
      </c>
      <c r="Z82" s="3">
        <v>6</v>
      </c>
      <c r="AA82" s="3">
        <v>6</v>
      </c>
      <c r="AB82" s="3">
        <v>6</v>
      </c>
      <c r="AC82" s="3">
        <v>6</v>
      </c>
      <c r="AD82" s="3">
        <v>8</v>
      </c>
      <c r="AE82" s="3">
        <v>7</v>
      </c>
      <c r="AF82" s="3">
        <v>8</v>
      </c>
      <c r="AG82" s="3">
        <v>6</v>
      </c>
      <c r="AH82" s="3">
        <v>6</v>
      </c>
      <c r="AI82" s="3">
        <v>8</v>
      </c>
      <c r="AJ82" s="3">
        <v>8</v>
      </c>
      <c r="AK82" s="3">
        <v>8</v>
      </c>
      <c r="AL82" s="3">
        <v>8</v>
      </c>
      <c r="AM82" s="3">
        <v>7</v>
      </c>
      <c r="AN82" s="3">
        <v>6</v>
      </c>
      <c r="AO82" s="3">
        <v>6</v>
      </c>
      <c r="AP82" s="3">
        <v>6</v>
      </c>
      <c r="AQ82" s="3">
        <v>4</v>
      </c>
      <c r="AR82" s="3"/>
      <c r="AS82" s="3"/>
      <c r="AT82" s="3"/>
      <c r="AU82" s="3"/>
      <c r="AV82" s="3">
        <f t="shared" si="13"/>
        <v>140</v>
      </c>
    </row>
    <row r="83" spans="1:50" s="4" customFormat="1" ht="114.75" x14ac:dyDescent="0.25">
      <c r="A83" s="18" t="str">
        <f>[3]План!B86</f>
        <v>УП.01.01</v>
      </c>
      <c r="B83" s="19" t="str">
        <f>[3]План!C86</f>
        <v>Учебная практика по ПМ.01 Разработка модулей программного обеспечения для компьютерных систем</v>
      </c>
      <c r="C83" s="7"/>
      <c r="D83" s="3"/>
      <c r="E83" s="3">
        <v>4</v>
      </c>
      <c r="F83" s="3">
        <v>4</v>
      </c>
      <c r="G83" s="3">
        <v>4</v>
      </c>
      <c r="H83" s="3">
        <v>4</v>
      </c>
      <c r="I83" s="3">
        <v>4</v>
      </c>
      <c r="J83" s="3">
        <v>4</v>
      </c>
      <c r="K83" s="3">
        <v>4</v>
      </c>
      <c r="L83" s="3">
        <v>4</v>
      </c>
      <c r="M83" s="3">
        <v>4</v>
      </c>
      <c r="N83" s="3">
        <v>4</v>
      </c>
      <c r="O83" s="3">
        <v>4</v>
      </c>
      <c r="P83" s="3">
        <v>4</v>
      </c>
      <c r="Q83" s="3">
        <v>4</v>
      </c>
      <c r="R83" s="3">
        <v>4</v>
      </c>
      <c r="S83" s="3">
        <v>4</v>
      </c>
      <c r="T83" s="3"/>
      <c r="U83" s="3">
        <f t="shared" si="11"/>
        <v>60</v>
      </c>
      <c r="V83" s="22" t="s">
        <v>14</v>
      </c>
      <c r="W83" s="3"/>
      <c r="X83" s="3">
        <v>4</v>
      </c>
      <c r="Y83" s="3">
        <v>4</v>
      </c>
      <c r="Z83" s="3">
        <v>4</v>
      </c>
      <c r="AA83" s="3">
        <v>4</v>
      </c>
      <c r="AB83" s="3">
        <v>4</v>
      </c>
      <c r="AC83" s="3">
        <v>4</v>
      </c>
      <c r="AD83" s="3">
        <v>4</v>
      </c>
      <c r="AE83" s="3">
        <v>4</v>
      </c>
      <c r="AF83" s="3">
        <v>4</v>
      </c>
      <c r="AG83" s="3">
        <v>4</v>
      </c>
      <c r="AH83" s="3">
        <v>4</v>
      </c>
      <c r="AI83" s="3">
        <v>4</v>
      </c>
      <c r="AJ83" s="3">
        <v>4</v>
      </c>
      <c r="AK83" s="3">
        <v>4</v>
      </c>
      <c r="AL83" s="3">
        <v>4</v>
      </c>
      <c r="AM83" s="3">
        <v>4</v>
      </c>
      <c r="AN83" s="3">
        <v>4</v>
      </c>
      <c r="AO83" s="3">
        <v>4</v>
      </c>
      <c r="AP83" s="3">
        <v>4</v>
      </c>
      <c r="AQ83" s="3">
        <v>4</v>
      </c>
      <c r="AR83" s="3"/>
      <c r="AS83" s="3"/>
      <c r="AT83" s="3"/>
      <c r="AU83" s="3"/>
      <c r="AV83" s="3">
        <f t="shared" si="13"/>
        <v>80</v>
      </c>
    </row>
    <row r="84" spans="1:50" s="4" customFormat="1" ht="114.75" x14ac:dyDescent="0.25">
      <c r="A84" s="18" t="str">
        <f>[2]План!B91</f>
        <v>ПП.01.01</v>
      </c>
      <c r="B84" s="19" t="str">
        <f>[2]План!C91</f>
        <v>Производственная практика по ПМ.01 Разработка модулей программного обеспечения для компьютерных систем</v>
      </c>
      <c r="C84" s="7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>
        <f t="shared" si="11"/>
        <v>0</v>
      </c>
      <c r="V84" s="22" t="s">
        <v>14</v>
      </c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>
        <v>36</v>
      </c>
      <c r="AS84" s="3">
        <v>36</v>
      </c>
      <c r="AT84" s="3">
        <v>36</v>
      </c>
      <c r="AU84" s="3"/>
      <c r="AV84" s="3">
        <f t="shared" si="13"/>
        <v>108</v>
      </c>
    </row>
    <row r="85" spans="1:50" s="4" customFormat="1" ht="51" x14ac:dyDescent="0.25">
      <c r="A85" s="18" t="str">
        <f>[2]План!B130</f>
        <v>МДК.11.01</v>
      </c>
      <c r="B85" s="19" t="str">
        <f>[2]План!C130</f>
        <v>Технология разработки и защиты баз данных</v>
      </c>
      <c r="C85" s="7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>
        <f t="shared" si="11"/>
        <v>0</v>
      </c>
      <c r="V85" s="22" t="s">
        <v>14</v>
      </c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>
        <v>6</v>
      </c>
      <c r="AO85" s="3">
        <v>6</v>
      </c>
      <c r="AP85" s="3">
        <v>6</v>
      </c>
      <c r="AQ85" s="3">
        <v>7</v>
      </c>
      <c r="AR85" s="3"/>
      <c r="AS85" s="3"/>
      <c r="AT85" s="3"/>
      <c r="AU85" s="3"/>
      <c r="AV85" s="3">
        <f t="shared" si="13"/>
        <v>25</v>
      </c>
    </row>
    <row r="86" spans="1:50" s="4" customFormat="1" ht="0.75" hidden="1" customHeight="1" x14ac:dyDescent="0.25">
      <c r="A86" s="15"/>
      <c r="B86" s="16"/>
      <c r="C86" s="7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>
        <f t="shared" si="11"/>
        <v>0</v>
      </c>
      <c r="V86" s="22" t="s">
        <v>14</v>
      </c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>
        <f t="shared" si="13"/>
        <v>0</v>
      </c>
    </row>
    <row r="87" spans="1:50" s="4" customFormat="1" hidden="1" x14ac:dyDescent="0.25">
      <c r="A87" s="15"/>
      <c r="B87" s="16"/>
      <c r="C87" s="7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>
        <f t="shared" si="11"/>
        <v>0</v>
      </c>
      <c r="V87" s="22" t="s">
        <v>14</v>
      </c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>
        <f t="shared" si="13"/>
        <v>0</v>
      </c>
    </row>
    <row r="88" spans="1:50" s="4" customFormat="1" hidden="1" x14ac:dyDescent="0.25">
      <c r="A88" s="15"/>
      <c r="B88" s="16"/>
      <c r="C88" s="7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>
        <f t="shared" si="11"/>
        <v>0</v>
      </c>
      <c r="V88" s="22" t="s">
        <v>14</v>
      </c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>
        <f t="shared" si="13"/>
        <v>0</v>
      </c>
    </row>
    <row r="89" spans="1:50" s="4" customFormat="1" hidden="1" x14ac:dyDescent="0.25">
      <c r="A89" s="15"/>
      <c r="B89" s="16"/>
      <c r="C89" s="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>
        <f t="shared" si="11"/>
        <v>0</v>
      </c>
      <c r="V89" s="22" t="s">
        <v>14</v>
      </c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>
        <f t="shared" si="13"/>
        <v>0</v>
      </c>
      <c r="AW89" s="4" t="s">
        <v>18</v>
      </c>
    </row>
    <row r="90" spans="1:50" s="4" customFormat="1" hidden="1" x14ac:dyDescent="0.25">
      <c r="A90" s="15"/>
      <c r="B90" s="16"/>
      <c r="C90" s="7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>
        <f t="shared" si="11"/>
        <v>0</v>
      </c>
      <c r="V90" s="22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>
        <f t="shared" si="13"/>
        <v>0</v>
      </c>
    </row>
    <row r="91" spans="1:50" s="4" customFormat="1" ht="90" customHeight="1" x14ac:dyDescent="0.25">
      <c r="A91" s="18" t="str">
        <f>[2]План!B133</f>
        <v>УП.11.01</v>
      </c>
      <c r="B91" s="19" t="str">
        <f>[2]План!C133</f>
        <v>Учебная практика по ПМ.11 Разработка, администрирование и защита баз данных</v>
      </c>
      <c r="C91" s="7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>
        <f t="shared" si="11"/>
        <v>0</v>
      </c>
      <c r="V91" s="22" t="s">
        <v>14</v>
      </c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>
        <v>6</v>
      </c>
      <c r="AM91" s="3">
        <v>6</v>
      </c>
      <c r="AN91" s="3">
        <v>6</v>
      </c>
      <c r="AO91" s="3">
        <v>6</v>
      </c>
      <c r="AP91" s="3">
        <v>6</v>
      </c>
      <c r="AQ91" s="3">
        <v>6</v>
      </c>
      <c r="AR91" s="3"/>
      <c r="AS91" s="3"/>
      <c r="AT91" s="3"/>
      <c r="AU91" s="3"/>
      <c r="AV91" s="3">
        <f t="shared" si="13"/>
        <v>36</v>
      </c>
    </row>
    <row r="92" spans="1:50" s="4" customFormat="1" x14ac:dyDescent="0.25">
      <c r="A92" s="32" t="s">
        <v>13</v>
      </c>
      <c r="B92" s="32"/>
      <c r="C92" s="2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>
        <v>30</v>
      </c>
      <c r="U92" s="3">
        <f t="shared" si="11"/>
        <v>30</v>
      </c>
      <c r="V92" s="22" t="s">
        <v>14</v>
      </c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>
        <v>34</v>
      </c>
      <c r="AV92" s="3">
        <f t="shared" si="13"/>
        <v>34</v>
      </c>
      <c r="AW92" s="2"/>
    </row>
    <row r="93" spans="1:50" s="4" customFormat="1" x14ac:dyDescent="0.25">
      <c r="A93" s="10"/>
      <c r="B93" s="11"/>
      <c r="C93" s="2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>
        <f t="shared" si="11"/>
        <v>0</v>
      </c>
      <c r="V93" s="22" t="s">
        <v>14</v>
      </c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>
        <f t="shared" si="13"/>
        <v>0</v>
      </c>
      <c r="AW93" s="2"/>
    </row>
    <row r="94" spans="1:50" s="4" customFormat="1" x14ac:dyDescent="0.25">
      <c r="A94" s="31" t="s">
        <v>15</v>
      </c>
      <c r="B94" s="31"/>
      <c r="C94" s="22">
        <f>C73+C74+C75+C76+C77+C78+C79+C80+C81+C82+C83+C84+C88+C89+C91+C92+C93+C90</f>
        <v>0</v>
      </c>
      <c r="D94" s="22">
        <f>D73+D74+D75+D76+D77+D78+D79+D80+D81+D82+D83+D84+D85+D91+D92</f>
        <v>31</v>
      </c>
      <c r="E94" s="22">
        <f t="shared" ref="E94:T94" si="14">E73+E74+E75+E76+E77+E78+E79+E80+E81+E82+E83+E84+E85+E91+E92</f>
        <v>31</v>
      </c>
      <c r="F94" s="22">
        <f t="shared" si="14"/>
        <v>31</v>
      </c>
      <c r="G94" s="22">
        <f t="shared" si="14"/>
        <v>31</v>
      </c>
      <c r="H94" s="22">
        <f t="shared" si="14"/>
        <v>31</v>
      </c>
      <c r="I94" s="22">
        <f t="shared" si="14"/>
        <v>31</v>
      </c>
      <c r="J94" s="22">
        <f t="shared" si="14"/>
        <v>31</v>
      </c>
      <c r="K94" s="22">
        <f t="shared" si="14"/>
        <v>31</v>
      </c>
      <c r="L94" s="22">
        <f t="shared" si="14"/>
        <v>31</v>
      </c>
      <c r="M94" s="22">
        <f t="shared" si="14"/>
        <v>31</v>
      </c>
      <c r="N94" s="22">
        <f t="shared" si="14"/>
        <v>31</v>
      </c>
      <c r="O94" s="22">
        <f t="shared" si="14"/>
        <v>31</v>
      </c>
      <c r="P94" s="22">
        <f t="shared" si="14"/>
        <v>30</v>
      </c>
      <c r="Q94" s="22">
        <f t="shared" si="14"/>
        <v>31</v>
      </c>
      <c r="R94" s="22">
        <f t="shared" si="14"/>
        <v>30</v>
      </c>
      <c r="S94" s="22">
        <f t="shared" si="14"/>
        <v>31</v>
      </c>
      <c r="T94" s="22">
        <f t="shared" si="14"/>
        <v>30</v>
      </c>
      <c r="U94" s="22">
        <f t="shared" ref="U94" si="15">U73+U74+U75+U76+U77+U78+U79+U80+U81+U82+U83+U84+U88+U89+U91+U92+U93+U90</f>
        <v>524</v>
      </c>
      <c r="V94" s="22" t="s">
        <v>14</v>
      </c>
      <c r="W94" s="3">
        <f>W73+W74+W75+W76+W77+W78+W79+W80+W81+W82+W83+W84+W85+W86+W87+W88+W89+W90+W91+W92+W93</f>
        <v>34</v>
      </c>
      <c r="X94" s="3">
        <f t="shared" ref="X94:AV94" si="16">X73+X74+X75+X76+X77+X78+X79+X80+X81+X82+X83+X84+X85+X86+X87+X88+X89+X90+X91+X92+X93</f>
        <v>34</v>
      </c>
      <c r="Y94" s="3">
        <f t="shared" si="16"/>
        <v>34</v>
      </c>
      <c r="Z94" s="3">
        <f t="shared" si="16"/>
        <v>34</v>
      </c>
      <c r="AA94" s="3">
        <f t="shared" si="16"/>
        <v>34</v>
      </c>
      <c r="AB94" s="3">
        <f t="shared" si="16"/>
        <v>34</v>
      </c>
      <c r="AC94" s="3">
        <f t="shared" si="16"/>
        <v>34</v>
      </c>
      <c r="AD94" s="3">
        <f t="shared" si="16"/>
        <v>34</v>
      </c>
      <c r="AE94" s="3">
        <f t="shared" si="16"/>
        <v>34</v>
      </c>
      <c r="AF94" s="3">
        <f t="shared" si="16"/>
        <v>34</v>
      </c>
      <c r="AG94" s="3">
        <v>34</v>
      </c>
      <c r="AH94" s="3">
        <v>34</v>
      </c>
      <c r="AI94" s="3">
        <f t="shared" si="16"/>
        <v>33</v>
      </c>
      <c r="AJ94" s="3">
        <f t="shared" si="16"/>
        <v>34</v>
      </c>
      <c r="AK94" s="3">
        <v>34</v>
      </c>
      <c r="AL94" s="3">
        <v>34</v>
      </c>
      <c r="AM94" s="3">
        <f t="shared" si="16"/>
        <v>34</v>
      </c>
      <c r="AN94" s="3">
        <f t="shared" si="16"/>
        <v>34</v>
      </c>
      <c r="AO94" s="3">
        <f t="shared" si="16"/>
        <v>34</v>
      </c>
      <c r="AP94" s="3">
        <f t="shared" si="16"/>
        <v>34</v>
      </c>
      <c r="AQ94" s="3">
        <f t="shared" si="16"/>
        <v>34</v>
      </c>
      <c r="AR94" s="3">
        <f t="shared" si="16"/>
        <v>36</v>
      </c>
      <c r="AS94" s="3">
        <f t="shared" si="16"/>
        <v>36</v>
      </c>
      <c r="AT94" s="3">
        <f t="shared" si="16"/>
        <v>36</v>
      </c>
      <c r="AU94" s="3">
        <f t="shared" si="16"/>
        <v>34</v>
      </c>
      <c r="AV94" s="3">
        <f t="shared" si="16"/>
        <v>846</v>
      </c>
      <c r="AX94" s="2"/>
    </row>
    <row r="95" spans="1:50" s="4" customFormat="1" x14ac:dyDescent="0.25">
      <c r="K95" s="40"/>
      <c r="L95" s="40"/>
    </row>
    <row r="96" spans="1:50" s="4" customFormat="1" ht="15" customHeight="1" x14ac:dyDescent="0.25">
      <c r="A96" s="5"/>
      <c r="B96" s="5"/>
      <c r="C96" s="5"/>
      <c r="D96" s="33" t="s">
        <v>28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24"/>
      <c r="AU96" s="5"/>
      <c r="AV96" s="5"/>
    </row>
    <row r="97" spans="1:48" s="4" customFormat="1" x14ac:dyDescent="0.25">
      <c r="A97" s="5"/>
      <c r="B97" s="5"/>
      <c r="C97" s="5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24"/>
      <c r="AU97" s="5"/>
      <c r="AV97" s="5"/>
    </row>
    <row r="98" spans="1:48" s="4" customFormat="1" x14ac:dyDescent="0.25">
      <c r="A98" s="30" t="s">
        <v>11</v>
      </c>
      <c r="B98" s="30" t="s">
        <v>12</v>
      </c>
      <c r="C98" s="27" t="s">
        <v>1</v>
      </c>
      <c r="D98" s="28"/>
      <c r="E98" s="28"/>
      <c r="F98" s="28"/>
      <c r="G98" s="28"/>
      <c r="H98" s="28"/>
      <c r="I98" s="27" t="s">
        <v>2</v>
      </c>
      <c r="J98" s="28"/>
      <c r="K98" s="28"/>
      <c r="L98" s="29"/>
      <c r="M98" s="27" t="s">
        <v>3</v>
      </c>
      <c r="N98" s="28"/>
      <c r="O98" s="28"/>
      <c r="P98" s="29"/>
      <c r="Q98" s="27" t="s">
        <v>4</v>
      </c>
      <c r="R98" s="28"/>
      <c r="S98" s="28"/>
      <c r="T98" s="29"/>
      <c r="U98" s="26" t="s">
        <v>0</v>
      </c>
      <c r="V98" s="27" t="s">
        <v>5</v>
      </c>
      <c r="W98" s="28"/>
      <c r="X98" s="28"/>
      <c r="Y98" s="29"/>
      <c r="Z98" s="27" t="s">
        <v>6</v>
      </c>
      <c r="AA98" s="28"/>
      <c r="AB98" s="28"/>
      <c r="AC98" s="29"/>
      <c r="AD98" s="27" t="s">
        <v>7</v>
      </c>
      <c r="AE98" s="28"/>
      <c r="AF98" s="28"/>
      <c r="AG98" s="28"/>
      <c r="AH98" s="29"/>
      <c r="AI98" s="27" t="s">
        <v>8</v>
      </c>
      <c r="AJ98" s="28"/>
      <c r="AK98" s="28"/>
      <c r="AL98" s="29"/>
      <c r="AM98" s="27" t="s">
        <v>9</v>
      </c>
      <c r="AN98" s="28"/>
      <c r="AO98" s="28"/>
      <c r="AP98" s="29"/>
      <c r="AQ98" s="27" t="s">
        <v>10</v>
      </c>
      <c r="AR98" s="28"/>
      <c r="AS98" s="28"/>
      <c r="AT98" s="28"/>
      <c r="AU98" s="29"/>
      <c r="AV98" s="26" t="s">
        <v>0</v>
      </c>
    </row>
    <row r="99" spans="1:48" s="4" customFormat="1" ht="51" customHeight="1" x14ac:dyDescent="0.25">
      <c r="A99" s="30"/>
      <c r="B99" s="30"/>
      <c r="C99" s="21"/>
      <c r="D99" s="21" t="str">
        <f>[4]Лист1!D98</f>
        <v>01-05</v>
      </c>
      <c r="E99" s="21" t="str">
        <f>[4]Лист1!E98</f>
        <v>08-12</v>
      </c>
      <c r="F99" s="21" t="str">
        <f>[4]Лист1!F98</f>
        <v>15-19</v>
      </c>
      <c r="G99" s="21" t="str">
        <f>[4]Лист1!G98</f>
        <v>22-26</v>
      </c>
      <c r="H99" s="21" t="str">
        <f>[4]Лист1!H98</f>
        <v>29,30,01-03</v>
      </c>
      <c r="I99" s="21" t="str">
        <f>[4]Лист1!I98</f>
        <v>06-10</v>
      </c>
      <c r="J99" s="21" t="str">
        <f>[4]Лист1!J98</f>
        <v>13-17</v>
      </c>
      <c r="K99" s="21" t="str">
        <f>[4]Лист1!K98</f>
        <v>20-24</v>
      </c>
      <c r="L99" s="21" t="str">
        <f>[4]Лист1!L98</f>
        <v>27-31</v>
      </c>
      <c r="M99" s="21" t="str">
        <f>[4]Лист1!M98</f>
        <v>03-07</v>
      </c>
      <c r="N99" s="21" t="str">
        <f>[4]Лист1!N98</f>
        <v>10-14</v>
      </c>
      <c r="O99" s="21" t="str">
        <f>[4]Лист1!O98</f>
        <v>17-21</v>
      </c>
      <c r="P99" s="21" t="str">
        <f>[4]Лист1!P98</f>
        <v>24-28</v>
      </c>
      <c r="Q99" s="21" t="str">
        <f>[4]Лист1!Q98</f>
        <v>01-05</v>
      </c>
      <c r="R99" s="21" t="str">
        <f>[4]Лист1!R98</f>
        <v>08-12</v>
      </c>
      <c r="S99" s="21" t="str">
        <f>[4]Лист1!S98</f>
        <v>15-19</v>
      </c>
      <c r="T99" s="21" t="str">
        <f>[4]Лист1!T98</f>
        <v>22-26</v>
      </c>
      <c r="U99" s="26"/>
      <c r="V99" s="23" t="str">
        <f>[4]Лист1!V98</f>
        <v>29-31,01-11</v>
      </c>
      <c r="W99" s="23" t="str">
        <f>[4]Лист1!W98</f>
        <v>12-16</v>
      </c>
      <c r="X99" s="23" t="str">
        <f>[4]Лист1!X98</f>
        <v>19-23</v>
      </c>
      <c r="Y99" s="23" t="str">
        <f>[4]Лист1!Y98</f>
        <v>26-30</v>
      </c>
      <c r="Z99" s="23" t="str">
        <f>[4]Лист1!Z98</f>
        <v>02-06</v>
      </c>
      <c r="AA99" s="23" t="str">
        <f>[4]Лист1!AA98</f>
        <v>09-13</v>
      </c>
      <c r="AB99" s="23" t="str">
        <f>[4]Лист1!AB98</f>
        <v>16-20</v>
      </c>
      <c r="AC99" s="23" t="str">
        <f>[4]Лист1!AC98</f>
        <v>23-27</v>
      </c>
      <c r="AD99" s="23" t="str">
        <f>[4]Лист1!AD98</f>
        <v>02-06</v>
      </c>
      <c r="AE99" s="23" t="str">
        <f>[4]Лист1!AE98</f>
        <v>09-13</v>
      </c>
      <c r="AF99" s="23" t="str">
        <f>[4]Лист1!AF98</f>
        <v>16-20</v>
      </c>
      <c r="AG99" s="23" t="str">
        <f>[4]Лист1!AG98</f>
        <v>23-27</v>
      </c>
      <c r="AH99" s="23" t="str">
        <f>[4]Лист1!AH98</f>
        <v>30,31,01-03</v>
      </c>
      <c r="AI99" s="23" t="str">
        <f>[4]Лист1!AI98</f>
        <v>06-10</v>
      </c>
      <c r="AJ99" s="23" t="str">
        <f>[4]Лист1!AJ98</f>
        <v>13-17</v>
      </c>
      <c r="AK99" s="23" t="str">
        <f>[4]Лист1!AK98</f>
        <v>20-24</v>
      </c>
      <c r="AL99" s="23" t="str">
        <f>[4]Лист1!AL98</f>
        <v>27-30,01</v>
      </c>
      <c r="AM99" s="23" t="str">
        <f>[4]Лист1!AM98</f>
        <v>04-08</v>
      </c>
      <c r="AN99" s="23" t="str">
        <f>[4]Лист1!AN98</f>
        <v>11-15</v>
      </c>
      <c r="AO99" s="23" t="str">
        <f>[4]Лист1!AO98</f>
        <v>18-22</v>
      </c>
      <c r="AP99" s="23" t="str">
        <f>[4]Лист1!AP98</f>
        <v>25-29</v>
      </c>
      <c r="AQ99" s="23" t="str">
        <f>[4]Лист1!AQ98</f>
        <v>01-05</v>
      </c>
      <c r="AR99" s="23" t="str">
        <f>[4]Лист1!AR98</f>
        <v>08-12</v>
      </c>
      <c r="AS99" s="23" t="str">
        <f>[4]Лист1!AS98</f>
        <v>15-18</v>
      </c>
      <c r="AT99" s="23" t="str">
        <f>[4]Лист1!AT98</f>
        <v>22-26</v>
      </c>
      <c r="AU99" s="23" t="str">
        <f>[4]Лист1!AU98</f>
        <v>29,30</v>
      </c>
      <c r="AV99" s="26"/>
    </row>
    <row r="100" spans="1:48" s="4" customFormat="1" x14ac:dyDescent="0.25">
      <c r="A100" s="5"/>
      <c r="B100" s="5"/>
      <c r="C100" s="5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5"/>
    </row>
    <row r="101" spans="1:48" s="4" customFormat="1" x14ac:dyDescent="0.25">
      <c r="A101" s="5"/>
      <c r="B101" s="5"/>
      <c r="C101" s="3"/>
      <c r="D101" s="3">
        <v>1</v>
      </c>
      <c r="E101" s="3">
        <v>2</v>
      </c>
      <c r="F101" s="3">
        <v>3</v>
      </c>
      <c r="G101" s="3">
        <v>4</v>
      </c>
      <c r="H101" s="3">
        <v>5</v>
      </c>
      <c r="I101" s="3">
        <v>6</v>
      </c>
      <c r="J101" s="3">
        <v>7</v>
      </c>
      <c r="K101" s="3">
        <v>8</v>
      </c>
      <c r="L101" s="3">
        <v>9</v>
      </c>
      <c r="M101" s="3">
        <v>10</v>
      </c>
      <c r="N101" s="3">
        <v>11</v>
      </c>
      <c r="O101" s="3">
        <v>12</v>
      </c>
      <c r="P101" s="3">
        <v>13</v>
      </c>
      <c r="Q101" s="3">
        <v>14</v>
      </c>
      <c r="R101" s="3">
        <v>15</v>
      </c>
      <c r="S101" s="3">
        <v>16</v>
      </c>
      <c r="T101" s="3">
        <v>17</v>
      </c>
      <c r="U101" s="3"/>
      <c r="V101" s="3">
        <v>18.190000000000001</v>
      </c>
      <c r="W101" s="3">
        <v>20</v>
      </c>
      <c r="X101" s="3">
        <v>21</v>
      </c>
      <c r="Y101" s="3">
        <v>22</v>
      </c>
      <c r="Z101" s="3">
        <v>23</v>
      </c>
      <c r="AA101" s="3">
        <v>24</v>
      </c>
      <c r="AB101" s="3">
        <v>25</v>
      </c>
      <c r="AC101" s="3">
        <v>26</v>
      </c>
      <c r="AD101" s="3">
        <v>27</v>
      </c>
      <c r="AE101" s="3">
        <v>28</v>
      </c>
      <c r="AF101" s="3">
        <v>29</v>
      </c>
      <c r="AG101" s="3">
        <v>30</v>
      </c>
      <c r="AH101" s="3">
        <v>31</v>
      </c>
      <c r="AI101" s="3">
        <v>32</v>
      </c>
      <c r="AJ101" s="3">
        <v>33</v>
      </c>
      <c r="AK101" s="3">
        <v>34</v>
      </c>
      <c r="AL101" s="3">
        <v>35</v>
      </c>
      <c r="AM101" s="3">
        <v>36</v>
      </c>
      <c r="AN101" s="3">
        <v>37</v>
      </c>
      <c r="AO101" s="3">
        <v>38</v>
      </c>
      <c r="AP101" s="3">
        <v>39</v>
      </c>
      <c r="AQ101" s="3">
        <v>40</v>
      </c>
      <c r="AR101" s="3">
        <v>41</v>
      </c>
      <c r="AS101" s="3">
        <v>42</v>
      </c>
      <c r="AT101" s="3">
        <v>43</v>
      </c>
      <c r="AU101" s="3">
        <v>43</v>
      </c>
      <c r="AV101" s="3"/>
    </row>
    <row r="102" spans="1:48" s="4" customFormat="1" ht="24.75" customHeight="1" x14ac:dyDescent="0.25">
      <c r="A102" s="18" t="str">
        <f>[3]План!B45</f>
        <v>ОГСЭ.01</v>
      </c>
      <c r="B102" s="41" t="str">
        <f>[3]План!C45</f>
        <v>Основы философии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3"/>
      <c r="U102" s="3">
        <f>D102+E102+F102+G102+H102+I102+J102+K102+L102+M102+N102+O102+P102+Q102+R102+S102+T102+C102</f>
        <v>0</v>
      </c>
      <c r="V102" s="22" t="s">
        <v>14</v>
      </c>
      <c r="W102" s="3">
        <v>6</v>
      </c>
      <c r="X102" s="3">
        <v>6</v>
      </c>
      <c r="Y102" s="3">
        <v>4</v>
      </c>
      <c r="Z102" s="3">
        <v>4</v>
      </c>
      <c r="AA102" s="3">
        <v>4</v>
      </c>
      <c r="AB102" s="3">
        <v>4</v>
      </c>
      <c r="AC102" s="3">
        <v>4</v>
      </c>
      <c r="AD102" s="3">
        <v>4</v>
      </c>
      <c r="AE102" s="3">
        <v>4</v>
      </c>
      <c r="AF102" s="3">
        <v>4</v>
      </c>
      <c r="AG102" s="3">
        <v>4</v>
      </c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>
        <f>W102+X102+Y102+Z102+AA102+AB102+AC102+AD102+AE102+AF102+AG102+AH102+AI102+AJ102+AK102+AL102+AM102+AN102+AO102+AP102+AQ102+AR102+AS102+AU102+AT102</f>
        <v>48</v>
      </c>
    </row>
    <row r="103" spans="1:48" s="4" customFormat="1" ht="24.75" customHeight="1" x14ac:dyDescent="0.25">
      <c r="A103" s="18" t="str">
        <f>[2]План!B49</f>
        <v>ОГСЭ.03</v>
      </c>
      <c r="B103" s="41" t="str">
        <f>[2]План!C49</f>
        <v>Психология общения</v>
      </c>
      <c r="C103" s="7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>
        <f t="shared" ref="U103:U122" si="17">D103+E103+F103+G103+H103+I103+J103+K103+L103+M103+N103+O103+P103+Q103+R103+S103+T103+C103</f>
        <v>0</v>
      </c>
      <c r="V103" s="22" t="s">
        <v>14</v>
      </c>
      <c r="W103" s="3">
        <v>6</v>
      </c>
      <c r="X103" s="3">
        <v>6</v>
      </c>
      <c r="Y103" s="3">
        <v>4</v>
      </c>
      <c r="Z103" s="3">
        <v>4</v>
      </c>
      <c r="AA103" s="3">
        <v>4</v>
      </c>
      <c r="AB103" s="3">
        <v>4</v>
      </c>
      <c r="AC103" s="3">
        <v>4</v>
      </c>
      <c r="AD103" s="3">
        <v>4</v>
      </c>
      <c r="AE103" s="3">
        <v>4</v>
      </c>
      <c r="AF103" s="3">
        <v>4</v>
      </c>
      <c r="AG103" s="3">
        <v>4</v>
      </c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>
        <f t="shared" ref="AV103:AV122" si="18">W103+X103+Y103+Z103+AA103+AB103+AC103+AD103+AE103+AF103+AG103+AH103+AI103+AJ103+AK103+AL103+AM103+AN103+AO103+AP103+AQ103+AR103+AS103+AU103+AT103</f>
        <v>48</v>
      </c>
    </row>
    <row r="104" spans="1:48" s="4" customFormat="1" ht="51" x14ac:dyDescent="0.25">
      <c r="A104" s="18" t="str">
        <f>[2]План!B50</f>
        <v>ОГСЭ.04</v>
      </c>
      <c r="B104" s="41" t="str">
        <f>[2]План!C50</f>
        <v>Иностранный язык в профессиональной деятельности</v>
      </c>
      <c r="C104" s="7"/>
      <c r="D104" s="3"/>
      <c r="E104" s="3">
        <v>2</v>
      </c>
      <c r="F104" s="3">
        <v>2</v>
      </c>
      <c r="G104" s="3">
        <v>2</v>
      </c>
      <c r="H104" s="3">
        <v>2</v>
      </c>
      <c r="I104" s="3">
        <v>2</v>
      </c>
      <c r="J104" s="3">
        <v>2</v>
      </c>
      <c r="K104" s="3">
        <v>2</v>
      </c>
      <c r="L104" s="3">
        <v>2</v>
      </c>
      <c r="M104" s="3">
        <v>2</v>
      </c>
      <c r="N104" s="3">
        <v>2</v>
      </c>
      <c r="O104" s="3">
        <v>2</v>
      </c>
      <c r="P104" s="3">
        <v>2</v>
      </c>
      <c r="Q104" s="3"/>
      <c r="R104" s="3"/>
      <c r="S104" s="3"/>
      <c r="T104" s="3"/>
      <c r="U104" s="3">
        <f t="shared" si="17"/>
        <v>24</v>
      </c>
      <c r="V104" s="22" t="s">
        <v>14</v>
      </c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>
        <f t="shared" si="18"/>
        <v>0</v>
      </c>
    </row>
    <row r="105" spans="1:48" s="4" customFormat="1" ht="63.75" x14ac:dyDescent="0.25">
      <c r="A105" s="18" t="str">
        <f>[2]План!B51</f>
        <v>ОГСЭ.05</v>
      </c>
      <c r="B105" s="41" t="str">
        <f>[2]План!C51</f>
        <v>Физическая культура / Адаптивная физическая культура</v>
      </c>
      <c r="C105" s="7"/>
      <c r="D105" s="3">
        <v>1</v>
      </c>
      <c r="E105" s="3">
        <v>2</v>
      </c>
      <c r="F105" s="3">
        <v>1</v>
      </c>
      <c r="G105" s="3">
        <v>2</v>
      </c>
      <c r="H105" s="3">
        <v>1</v>
      </c>
      <c r="I105" s="3">
        <v>2</v>
      </c>
      <c r="J105" s="3">
        <v>1</v>
      </c>
      <c r="K105" s="3">
        <v>2</v>
      </c>
      <c r="L105" s="3">
        <v>1</v>
      </c>
      <c r="M105" s="3">
        <v>2</v>
      </c>
      <c r="N105" s="3">
        <v>1</v>
      </c>
      <c r="O105" s="3">
        <v>1</v>
      </c>
      <c r="P105" s="3">
        <v>2</v>
      </c>
      <c r="Q105" s="3"/>
      <c r="R105" s="3"/>
      <c r="S105" s="3"/>
      <c r="T105" s="3"/>
      <c r="U105" s="3">
        <f t="shared" si="17"/>
        <v>19</v>
      </c>
      <c r="V105" s="22" t="s">
        <v>14</v>
      </c>
      <c r="W105" s="3">
        <v>1</v>
      </c>
      <c r="X105" s="3">
        <v>1</v>
      </c>
      <c r="Y105" s="3">
        <v>1</v>
      </c>
      <c r="Z105" s="3">
        <v>1</v>
      </c>
      <c r="AA105" s="3">
        <v>2</v>
      </c>
      <c r="AB105" s="3">
        <v>1</v>
      </c>
      <c r="AC105" s="3">
        <v>2</v>
      </c>
      <c r="AD105" s="3">
        <v>1</v>
      </c>
      <c r="AE105" s="3">
        <v>2</v>
      </c>
      <c r="AF105" s="3">
        <v>1</v>
      </c>
      <c r="AG105" s="3">
        <v>2</v>
      </c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>
        <f t="shared" si="18"/>
        <v>15</v>
      </c>
    </row>
    <row r="106" spans="1:48" s="4" customFormat="1" ht="25.5" x14ac:dyDescent="0.25">
      <c r="A106" s="18" t="str">
        <f>[2]План!B52</f>
        <v>ОГСЭ.06</v>
      </c>
      <c r="B106" s="41" t="str">
        <f>[2]План!C52</f>
        <v>Русский язык и культура речи</v>
      </c>
      <c r="C106" s="7"/>
      <c r="D106" s="7">
        <v>4</v>
      </c>
      <c r="E106" s="7">
        <v>4</v>
      </c>
      <c r="F106" s="7">
        <v>4</v>
      </c>
      <c r="G106" s="7">
        <v>4</v>
      </c>
      <c r="H106" s="7">
        <v>4</v>
      </c>
      <c r="I106" s="7">
        <v>2</v>
      </c>
      <c r="J106" s="7">
        <v>2</v>
      </c>
      <c r="K106" s="7">
        <v>2</v>
      </c>
      <c r="L106" s="7">
        <v>2</v>
      </c>
      <c r="M106" s="7">
        <v>2</v>
      </c>
      <c r="N106" s="7">
        <v>2</v>
      </c>
      <c r="O106" s="7">
        <v>2</v>
      </c>
      <c r="P106" s="7">
        <v>2</v>
      </c>
      <c r="Q106" s="7"/>
      <c r="R106" s="7"/>
      <c r="S106" s="7"/>
      <c r="T106" s="3"/>
      <c r="U106" s="3">
        <f t="shared" si="17"/>
        <v>36</v>
      </c>
      <c r="V106" s="22" t="s">
        <v>14</v>
      </c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>
        <f t="shared" si="18"/>
        <v>0</v>
      </c>
    </row>
    <row r="107" spans="1:48" s="4" customFormat="1" ht="51" x14ac:dyDescent="0.25">
      <c r="A107" s="18" t="str">
        <f>[2]План!B59</f>
        <v>ЕН.03</v>
      </c>
      <c r="B107" s="41" t="str">
        <f>[2]План!C59</f>
        <v>Теория вероятностей и математическая статистики</v>
      </c>
      <c r="C107" s="7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>
        <f t="shared" si="17"/>
        <v>0</v>
      </c>
      <c r="V107" s="22" t="s">
        <v>14</v>
      </c>
      <c r="W107" s="3">
        <v>6</v>
      </c>
      <c r="X107" s="3">
        <v>6</v>
      </c>
      <c r="Y107" s="3">
        <v>6</v>
      </c>
      <c r="Z107" s="3">
        <v>6</v>
      </c>
      <c r="AA107" s="3">
        <v>6</v>
      </c>
      <c r="AB107" s="3">
        <v>6</v>
      </c>
      <c r="AC107" s="3">
        <v>4</v>
      </c>
      <c r="AD107" s="3">
        <v>6</v>
      </c>
      <c r="AE107" s="3">
        <v>6</v>
      </c>
      <c r="AF107" s="3">
        <v>6</v>
      </c>
      <c r="AG107" s="3">
        <v>8</v>
      </c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>
        <f t="shared" si="18"/>
        <v>66</v>
      </c>
    </row>
    <row r="108" spans="1:48" s="4" customFormat="1" ht="51" x14ac:dyDescent="0.25">
      <c r="A108" s="18" t="str">
        <f>[2]План!B67</f>
        <v>ОП.05</v>
      </c>
      <c r="B108" s="41" t="str">
        <f>[2]План!C67</f>
        <v>Правовое обеспечение профессиональной деятельности</v>
      </c>
      <c r="C108" s="7"/>
      <c r="D108" s="3">
        <v>4</v>
      </c>
      <c r="E108" s="3">
        <v>4</v>
      </c>
      <c r="F108" s="3">
        <v>4</v>
      </c>
      <c r="G108" s="3">
        <v>2</v>
      </c>
      <c r="H108" s="3">
        <v>4</v>
      </c>
      <c r="I108" s="3">
        <v>2</v>
      </c>
      <c r="J108" s="3">
        <v>2</v>
      </c>
      <c r="K108" s="3">
        <v>2</v>
      </c>
      <c r="L108" s="3">
        <v>2</v>
      </c>
      <c r="M108" s="3">
        <v>2</v>
      </c>
      <c r="N108" s="3">
        <v>2</v>
      </c>
      <c r="O108" s="3">
        <v>2</v>
      </c>
      <c r="P108" s="3">
        <v>2</v>
      </c>
      <c r="Q108" s="3">
        <v>2</v>
      </c>
      <c r="R108" s="3"/>
      <c r="S108" s="3"/>
      <c r="T108" s="3"/>
      <c r="U108" s="3">
        <f t="shared" si="17"/>
        <v>36</v>
      </c>
      <c r="V108" s="22" t="s">
        <v>14</v>
      </c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>
        <f t="shared" si="18"/>
        <v>0</v>
      </c>
    </row>
    <row r="109" spans="1:48" s="4" customFormat="1" ht="25.5" x14ac:dyDescent="0.25">
      <c r="A109" s="18" t="str">
        <f>[2]План!B69</f>
        <v>ОП.07</v>
      </c>
      <c r="B109" s="41" t="str">
        <f>[2]План!C69</f>
        <v>Экономика отрасли</v>
      </c>
      <c r="C109" s="7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>
        <f t="shared" si="17"/>
        <v>0</v>
      </c>
      <c r="V109" s="22" t="s">
        <v>14</v>
      </c>
      <c r="W109" s="3">
        <v>4</v>
      </c>
      <c r="X109" s="3">
        <v>4</v>
      </c>
      <c r="Y109" s="3">
        <v>4</v>
      </c>
      <c r="Z109" s="3">
        <v>4</v>
      </c>
      <c r="AA109" s="3">
        <v>4</v>
      </c>
      <c r="AB109" s="3">
        <v>4</v>
      </c>
      <c r="AC109" s="3">
        <v>4</v>
      </c>
      <c r="AD109" s="3">
        <v>4</v>
      </c>
      <c r="AE109" s="3">
        <v>4</v>
      </c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>
        <f t="shared" si="18"/>
        <v>36</v>
      </c>
    </row>
    <row r="110" spans="1:48" s="4" customFormat="1" ht="25.5" x14ac:dyDescent="0.25">
      <c r="A110" s="18" t="str">
        <f>[2]План!B72</f>
        <v>ОП.10</v>
      </c>
      <c r="B110" s="41" t="str">
        <f>[2]План!C72</f>
        <v>Численные методы</v>
      </c>
      <c r="C110" s="7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>
        <f t="shared" si="17"/>
        <v>0</v>
      </c>
      <c r="V110" s="22" t="s">
        <v>14</v>
      </c>
      <c r="W110" s="3">
        <v>4</v>
      </c>
      <c r="X110" s="3">
        <v>4</v>
      </c>
      <c r="Y110" s="3">
        <v>4</v>
      </c>
      <c r="Z110" s="3">
        <v>4</v>
      </c>
      <c r="AA110" s="3">
        <v>4</v>
      </c>
      <c r="AB110" s="3">
        <v>6</v>
      </c>
      <c r="AC110" s="3">
        <v>6</v>
      </c>
      <c r="AD110" s="3">
        <v>6</v>
      </c>
      <c r="AE110" s="3">
        <v>4</v>
      </c>
      <c r="AF110" s="3">
        <v>6</v>
      </c>
      <c r="AG110" s="3">
        <v>6</v>
      </c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>
        <f t="shared" si="18"/>
        <v>54</v>
      </c>
    </row>
    <row r="111" spans="1:48" s="4" customFormat="1" ht="45" customHeight="1" x14ac:dyDescent="0.25">
      <c r="A111" s="18" t="str">
        <f>[2]План!B74</f>
        <v>ОП.12</v>
      </c>
      <c r="B111" s="41" t="str">
        <f>[2]План!C74</f>
        <v>Менеджмент в профессиональной деятельности</v>
      </c>
      <c r="C111" s="7"/>
      <c r="D111" s="3">
        <v>4</v>
      </c>
      <c r="E111" s="3">
        <v>4</v>
      </c>
      <c r="F111" s="3">
        <v>2</v>
      </c>
      <c r="G111" s="3">
        <v>4</v>
      </c>
      <c r="H111" s="3">
        <v>3</v>
      </c>
      <c r="I111" s="3">
        <v>2</v>
      </c>
      <c r="J111" s="3">
        <v>2</v>
      </c>
      <c r="K111" s="3">
        <v>3</v>
      </c>
      <c r="L111" s="3">
        <v>2</v>
      </c>
      <c r="M111" s="3">
        <v>2</v>
      </c>
      <c r="N111" s="3">
        <v>2</v>
      </c>
      <c r="O111" s="3">
        <v>2</v>
      </c>
      <c r="P111" s="3">
        <v>2</v>
      </c>
      <c r="Q111" s="3">
        <v>2</v>
      </c>
      <c r="R111" s="3"/>
      <c r="S111" s="3"/>
      <c r="T111" s="3"/>
      <c r="U111" s="3">
        <f t="shared" si="17"/>
        <v>36</v>
      </c>
      <c r="V111" s="22" t="s">
        <v>14</v>
      </c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>
        <f t="shared" si="18"/>
        <v>0</v>
      </c>
    </row>
    <row r="112" spans="1:48" s="4" customFormat="1" ht="29.25" customHeight="1" x14ac:dyDescent="0.25">
      <c r="A112" s="18" t="str">
        <f>[2]План!B75</f>
        <v>ОП.13</v>
      </c>
      <c r="B112" s="41" t="str">
        <f>[2]План!C75</f>
        <v>Финансовая грамотность</v>
      </c>
      <c r="C112" s="7"/>
      <c r="D112" s="3">
        <v>4</v>
      </c>
      <c r="E112" s="3">
        <v>4</v>
      </c>
      <c r="F112" s="3">
        <v>2</v>
      </c>
      <c r="G112" s="3">
        <v>4</v>
      </c>
      <c r="H112" s="3">
        <v>2</v>
      </c>
      <c r="I112" s="3">
        <v>2</v>
      </c>
      <c r="J112" s="3">
        <v>2</v>
      </c>
      <c r="K112" s="3">
        <v>2</v>
      </c>
      <c r="L112" s="3">
        <v>2</v>
      </c>
      <c r="M112" s="3">
        <v>2</v>
      </c>
      <c r="N112" s="3">
        <v>2</v>
      </c>
      <c r="O112" s="3">
        <v>2</v>
      </c>
      <c r="P112" s="3">
        <v>2</v>
      </c>
      <c r="Q112" s="3">
        <v>2</v>
      </c>
      <c r="R112" s="3"/>
      <c r="S112" s="3"/>
      <c r="T112" s="3"/>
      <c r="U112" s="3">
        <f t="shared" si="17"/>
        <v>34</v>
      </c>
      <c r="V112" s="22" t="s">
        <v>14</v>
      </c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>
        <f t="shared" si="18"/>
        <v>0</v>
      </c>
    </row>
    <row r="113" spans="1:50" s="4" customFormat="1" ht="51.75" x14ac:dyDescent="0.25">
      <c r="A113" s="6" t="str">
        <f>[2]План!B115</f>
        <v>МДК.04.01</v>
      </c>
      <c r="B113" s="7" t="str">
        <f>[2]План!C115</f>
        <v>Внедрение и поддержка компьютерных систем</v>
      </c>
      <c r="C113" s="7"/>
      <c r="D113" s="3">
        <v>6</v>
      </c>
      <c r="E113" s="3">
        <v>5</v>
      </c>
      <c r="F113" s="3">
        <v>5</v>
      </c>
      <c r="G113" s="3">
        <v>6</v>
      </c>
      <c r="H113" s="3">
        <v>4</v>
      </c>
      <c r="I113" s="3">
        <v>8</v>
      </c>
      <c r="J113" s="3">
        <v>7</v>
      </c>
      <c r="K113" s="3">
        <v>6</v>
      </c>
      <c r="L113" s="3">
        <v>4</v>
      </c>
      <c r="M113" s="3">
        <v>4</v>
      </c>
      <c r="N113" s="3">
        <v>4</v>
      </c>
      <c r="O113" s="3">
        <v>4</v>
      </c>
      <c r="P113" s="3">
        <v>3</v>
      </c>
      <c r="Q113" s="3">
        <v>6</v>
      </c>
      <c r="R113" s="3"/>
      <c r="S113" s="3"/>
      <c r="T113" s="3"/>
      <c r="U113" s="3">
        <f t="shared" si="17"/>
        <v>72</v>
      </c>
      <c r="V113" s="22" t="s">
        <v>14</v>
      </c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>
        <f t="shared" si="18"/>
        <v>0</v>
      </c>
    </row>
    <row r="114" spans="1:50" s="4" customFormat="1" ht="77.25" x14ac:dyDescent="0.25">
      <c r="A114" s="6" t="str">
        <f>[2]План!B116</f>
        <v>МДК.04.02</v>
      </c>
      <c r="B114" s="7" t="str">
        <f>[2]План!C116</f>
        <v>Обеспечение качества функционирования компьютерных систем</v>
      </c>
      <c r="C114" s="7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>
        <f t="shared" si="17"/>
        <v>0</v>
      </c>
      <c r="V114" s="22" t="s">
        <v>14</v>
      </c>
      <c r="W114" s="3">
        <v>8</v>
      </c>
      <c r="X114" s="3">
        <v>8</v>
      </c>
      <c r="Y114" s="3">
        <v>6</v>
      </c>
      <c r="Z114" s="3">
        <v>6</v>
      </c>
      <c r="AA114" s="3">
        <v>6</v>
      </c>
      <c r="AB114" s="3">
        <v>6</v>
      </c>
      <c r="AC114" s="3">
        <v>6</v>
      </c>
      <c r="AD114" s="3">
        <v>6</v>
      </c>
      <c r="AE114" s="3">
        <v>6</v>
      </c>
      <c r="AF114" s="3">
        <v>6</v>
      </c>
      <c r="AG114" s="3">
        <v>6</v>
      </c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>
        <f t="shared" si="18"/>
        <v>70</v>
      </c>
    </row>
    <row r="115" spans="1:50" s="4" customFormat="1" ht="115.5" x14ac:dyDescent="0.25">
      <c r="A115" s="6" t="str">
        <f>[2]План!B119</f>
        <v>УП.04.01</v>
      </c>
      <c r="B115" s="7" t="str">
        <f>[2]План!C119</f>
        <v>Учебная практика по ПМ.04 Сопровождение и обслуживание программного обеспечения компьютерных сетей</v>
      </c>
      <c r="C115" s="7"/>
      <c r="D115" s="3">
        <v>4</v>
      </c>
      <c r="E115" s="3">
        <v>4</v>
      </c>
      <c r="F115" s="3">
        <v>4</v>
      </c>
      <c r="G115" s="3">
        <v>4</v>
      </c>
      <c r="H115" s="3">
        <v>4</v>
      </c>
      <c r="I115" s="3">
        <v>5</v>
      </c>
      <c r="J115" s="3">
        <v>4</v>
      </c>
      <c r="K115" s="3">
        <v>4</v>
      </c>
      <c r="L115" s="3">
        <v>8</v>
      </c>
      <c r="M115" s="3">
        <v>7</v>
      </c>
      <c r="N115" s="3">
        <v>8</v>
      </c>
      <c r="O115" s="3">
        <v>8</v>
      </c>
      <c r="P115" s="3">
        <v>8</v>
      </c>
      <c r="Q115" s="3"/>
      <c r="R115" s="3"/>
      <c r="S115" s="3"/>
      <c r="T115" s="3"/>
      <c r="U115" s="3">
        <f t="shared" si="17"/>
        <v>72</v>
      </c>
      <c r="V115" s="22" t="s">
        <v>14</v>
      </c>
      <c r="W115" s="3"/>
      <c r="X115" s="3"/>
      <c r="Y115" s="3">
        <v>4</v>
      </c>
      <c r="Z115" s="3">
        <v>4</v>
      </c>
      <c r="AA115" s="3">
        <v>4</v>
      </c>
      <c r="AB115" s="3">
        <v>4</v>
      </c>
      <c r="AC115" s="3">
        <v>4</v>
      </c>
      <c r="AD115" s="3">
        <v>4</v>
      </c>
      <c r="AE115" s="3">
        <v>4</v>
      </c>
      <c r="AF115" s="3">
        <v>4</v>
      </c>
      <c r="AG115" s="3">
        <v>4</v>
      </c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>
        <f t="shared" si="18"/>
        <v>36</v>
      </c>
      <c r="AW115" s="4" t="s">
        <v>18</v>
      </c>
    </row>
    <row r="116" spans="1:50" s="4" customFormat="1" ht="114.75" x14ac:dyDescent="0.25">
      <c r="A116" s="18" t="str">
        <f>[2]План!B122</f>
        <v>ПП.04.01</v>
      </c>
      <c r="B116" s="41" t="str">
        <f>[2]План!C122</f>
        <v>Производственная практика по ПМ.04 Сопровождение и обслуживание программного обеспечения компьютерных сетей</v>
      </c>
      <c r="C116" s="7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>
        <f t="shared" si="17"/>
        <v>0</v>
      </c>
      <c r="V116" s="22" t="s">
        <v>14</v>
      </c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>
        <v>36</v>
      </c>
      <c r="AI116" s="3">
        <v>36</v>
      </c>
      <c r="AJ116" s="3">
        <v>36</v>
      </c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>
        <f t="shared" si="18"/>
        <v>108</v>
      </c>
    </row>
    <row r="117" spans="1:50" s="4" customFormat="1" ht="51.75" x14ac:dyDescent="0.25">
      <c r="A117" s="6" t="str">
        <f>[2]План!B130</f>
        <v>МДК.11.01</v>
      </c>
      <c r="B117" s="7" t="str">
        <f>[2]План!C130</f>
        <v>Технология разработки и защиты баз данных</v>
      </c>
      <c r="C117" s="7"/>
      <c r="D117" s="3">
        <v>8</v>
      </c>
      <c r="E117" s="3">
        <v>6</v>
      </c>
      <c r="F117" s="3">
        <v>7</v>
      </c>
      <c r="G117" s="3">
        <v>7</v>
      </c>
      <c r="H117" s="3">
        <v>7</v>
      </c>
      <c r="I117" s="3">
        <v>8</v>
      </c>
      <c r="J117" s="3">
        <v>9</v>
      </c>
      <c r="K117" s="3">
        <v>10</v>
      </c>
      <c r="L117" s="3">
        <v>8</v>
      </c>
      <c r="M117" s="3">
        <v>8</v>
      </c>
      <c r="N117" s="3">
        <v>8</v>
      </c>
      <c r="O117" s="3">
        <v>8</v>
      </c>
      <c r="P117" s="3">
        <v>8</v>
      </c>
      <c r="Q117" s="3">
        <v>7</v>
      </c>
      <c r="R117" s="3"/>
      <c r="S117" s="3"/>
      <c r="T117" s="3"/>
      <c r="U117" s="3">
        <f t="shared" si="17"/>
        <v>109</v>
      </c>
      <c r="V117" s="22" t="s">
        <v>14</v>
      </c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>
        <f t="shared" si="18"/>
        <v>0</v>
      </c>
    </row>
    <row r="118" spans="1:50" s="4" customFormat="1" ht="90" x14ac:dyDescent="0.25">
      <c r="A118" s="6" t="str">
        <f>[2]План!B133</f>
        <v>УП.11.01</v>
      </c>
      <c r="B118" s="7" t="str">
        <f>[2]План!C133</f>
        <v>Учебная практика по ПМ.11 Разработка, администрирование и защита баз данных</v>
      </c>
      <c r="C118" s="7"/>
      <c r="D118" s="3"/>
      <c r="E118" s="3"/>
      <c r="F118" s="3">
        <v>4</v>
      </c>
      <c r="G118" s="3"/>
      <c r="H118" s="3">
        <v>4</v>
      </c>
      <c r="I118" s="3"/>
      <c r="J118" s="3">
        <v>4</v>
      </c>
      <c r="K118" s="3"/>
      <c r="L118" s="3">
        <v>4</v>
      </c>
      <c r="M118" s="3">
        <v>4</v>
      </c>
      <c r="N118" s="3">
        <v>4</v>
      </c>
      <c r="O118" s="3">
        <v>4</v>
      </c>
      <c r="P118" s="3">
        <v>4</v>
      </c>
      <c r="Q118" s="3">
        <v>4</v>
      </c>
      <c r="R118" s="3"/>
      <c r="S118" s="3"/>
      <c r="T118" s="3"/>
      <c r="U118" s="3">
        <f t="shared" si="17"/>
        <v>36</v>
      </c>
      <c r="V118" s="22" t="s">
        <v>14</v>
      </c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>
        <f t="shared" si="18"/>
        <v>0</v>
      </c>
    </row>
    <row r="119" spans="1:50" s="4" customFormat="1" ht="90.75" customHeight="1" x14ac:dyDescent="0.25">
      <c r="A119" s="6" t="str">
        <f>[2]План!B136</f>
        <v>ПП.11.01</v>
      </c>
      <c r="B119" s="7" t="str">
        <f>[2]План!C136</f>
        <v>Производственная практика по ПМ.11 Разработка, администрирование и защита баз данных</v>
      </c>
      <c r="C119" s="7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>
        <v>12</v>
      </c>
      <c r="R119" s="3">
        <v>36</v>
      </c>
      <c r="S119" s="3">
        <v>24</v>
      </c>
      <c r="T119" s="3"/>
      <c r="U119" s="3">
        <f t="shared" si="17"/>
        <v>72</v>
      </c>
      <c r="V119" s="22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</row>
    <row r="120" spans="1:50" s="4" customFormat="1" ht="51.75" x14ac:dyDescent="0.25">
      <c r="A120" s="8" t="s">
        <v>20</v>
      </c>
      <c r="B120" s="7" t="s">
        <v>21</v>
      </c>
      <c r="C120" s="7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>
        <f t="shared" si="17"/>
        <v>0</v>
      </c>
      <c r="V120" s="22" t="s">
        <v>14</v>
      </c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>
        <v>20</v>
      </c>
      <c r="AL120" s="3">
        <v>36</v>
      </c>
      <c r="AM120" s="3">
        <v>36</v>
      </c>
      <c r="AN120" s="3">
        <v>36</v>
      </c>
      <c r="AO120" s="3">
        <v>16</v>
      </c>
      <c r="AP120" s="3"/>
      <c r="AQ120" s="3"/>
      <c r="AR120" s="3"/>
      <c r="AS120" s="3"/>
      <c r="AT120" s="3"/>
      <c r="AU120" s="3"/>
      <c r="AV120" s="3">
        <f t="shared" si="18"/>
        <v>144</v>
      </c>
    </row>
    <row r="121" spans="1:50" s="4" customFormat="1" x14ac:dyDescent="0.25">
      <c r="A121" s="31" t="s">
        <v>13</v>
      </c>
      <c r="B121" s="31"/>
      <c r="C121" s="2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>
        <v>12</v>
      </c>
      <c r="T121" s="3">
        <v>36</v>
      </c>
      <c r="U121" s="3">
        <f t="shared" si="17"/>
        <v>48</v>
      </c>
      <c r="V121" s="22" t="s">
        <v>14</v>
      </c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>
        <v>16</v>
      </c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>
        <f t="shared" si="18"/>
        <v>16</v>
      </c>
      <c r="AW121" s="2"/>
    </row>
    <row r="122" spans="1:50" s="4" customFormat="1" ht="36" x14ac:dyDescent="0.25">
      <c r="A122" s="10" t="s">
        <v>16</v>
      </c>
      <c r="B122" s="11" t="s">
        <v>17</v>
      </c>
      <c r="C122" s="2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>
        <f t="shared" si="17"/>
        <v>0</v>
      </c>
      <c r="V122" s="22" t="s">
        <v>14</v>
      </c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>
        <v>20</v>
      </c>
      <c r="AP122" s="3">
        <v>36</v>
      </c>
      <c r="AQ122" s="3">
        <v>36</v>
      </c>
      <c r="AR122" s="3">
        <v>36</v>
      </c>
      <c r="AS122" s="3">
        <v>36</v>
      </c>
      <c r="AT122" s="3">
        <v>36</v>
      </c>
      <c r="AU122" s="3">
        <v>16</v>
      </c>
      <c r="AV122" s="3">
        <f t="shared" si="18"/>
        <v>216</v>
      </c>
      <c r="AW122" s="2"/>
    </row>
    <row r="123" spans="1:50" s="4" customFormat="1" x14ac:dyDescent="0.25">
      <c r="A123" s="31" t="s">
        <v>15</v>
      </c>
      <c r="B123" s="31"/>
      <c r="C123" s="22">
        <f>C102+C103+C104+C105+C106+C107+C108+C109+C110+C111+C112+C113+C114+C115+C120+C121+C122+C116+C117+C118</f>
        <v>0</v>
      </c>
      <c r="D123" s="22">
        <f>D102+D103+D104+D105+D106+D107+D108+D109+D110+D111+D112+D113+D114+D115+D120+D121+D122+D116+D117+D118+D119</f>
        <v>35</v>
      </c>
      <c r="E123" s="22">
        <f t="shared" ref="E123:U123" si="19">E102+E103+E104+E105+E106+E107+E108+E109+E110+E111+E112+E113+E114+E115+E120+E121+E122+E116+E117+E118+E119</f>
        <v>35</v>
      </c>
      <c r="F123" s="22">
        <f t="shared" si="19"/>
        <v>35</v>
      </c>
      <c r="G123" s="22">
        <f t="shared" si="19"/>
        <v>35</v>
      </c>
      <c r="H123" s="22">
        <f t="shared" si="19"/>
        <v>35</v>
      </c>
      <c r="I123" s="22">
        <f t="shared" si="19"/>
        <v>33</v>
      </c>
      <c r="J123" s="22">
        <f t="shared" si="19"/>
        <v>35</v>
      </c>
      <c r="K123" s="22">
        <f t="shared" si="19"/>
        <v>33</v>
      </c>
      <c r="L123" s="22">
        <f t="shared" si="19"/>
        <v>35</v>
      </c>
      <c r="M123" s="22">
        <f t="shared" si="19"/>
        <v>35</v>
      </c>
      <c r="N123" s="22">
        <f t="shared" si="19"/>
        <v>35</v>
      </c>
      <c r="O123" s="22">
        <f t="shared" si="19"/>
        <v>35</v>
      </c>
      <c r="P123" s="22">
        <f t="shared" si="19"/>
        <v>35</v>
      </c>
      <c r="Q123" s="22">
        <f t="shared" si="19"/>
        <v>35</v>
      </c>
      <c r="R123" s="22">
        <f t="shared" si="19"/>
        <v>36</v>
      </c>
      <c r="S123" s="22">
        <f t="shared" si="19"/>
        <v>36</v>
      </c>
      <c r="T123" s="22">
        <f t="shared" si="19"/>
        <v>36</v>
      </c>
      <c r="U123" s="22">
        <f t="shared" si="19"/>
        <v>594</v>
      </c>
      <c r="V123" s="22" t="s">
        <v>14</v>
      </c>
      <c r="W123" s="3">
        <f>W102+W103+W104+W105+W106+W107+W108+W109+W110+W111+W112+W113+W114+W115+W116+W117+W118+W119+W120+W121+W122</f>
        <v>35</v>
      </c>
      <c r="X123" s="3">
        <f t="shared" ref="X123:AU123" si="20">X102+X103+X104+X105+X106+X107+X108+X109+X110+X111+X112+X113+X114+X115+X116+X117+X118+X119+X120+X121+X122</f>
        <v>35</v>
      </c>
      <c r="Y123" s="3">
        <f t="shared" si="20"/>
        <v>33</v>
      </c>
      <c r="Z123" s="3">
        <f t="shared" si="20"/>
        <v>33</v>
      </c>
      <c r="AA123" s="3">
        <f t="shared" si="20"/>
        <v>34</v>
      </c>
      <c r="AB123" s="3">
        <f t="shared" si="20"/>
        <v>35</v>
      </c>
      <c r="AC123" s="3">
        <f t="shared" si="20"/>
        <v>34</v>
      </c>
      <c r="AD123" s="3">
        <f t="shared" si="20"/>
        <v>35</v>
      </c>
      <c r="AE123" s="3">
        <f t="shared" si="20"/>
        <v>34</v>
      </c>
      <c r="AF123" s="3">
        <f t="shared" si="20"/>
        <v>31</v>
      </c>
      <c r="AG123" s="3">
        <f t="shared" si="20"/>
        <v>34</v>
      </c>
      <c r="AH123" s="3">
        <f t="shared" si="20"/>
        <v>36</v>
      </c>
      <c r="AI123" s="3">
        <f t="shared" si="20"/>
        <v>36</v>
      </c>
      <c r="AJ123" s="3">
        <f t="shared" si="20"/>
        <v>36</v>
      </c>
      <c r="AK123" s="3">
        <f t="shared" si="20"/>
        <v>36</v>
      </c>
      <c r="AL123" s="3">
        <f t="shared" si="20"/>
        <v>36</v>
      </c>
      <c r="AM123" s="3">
        <f t="shared" si="20"/>
        <v>36</v>
      </c>
      <c r="AN123" s="3">
        <f t="shared" si="20"/>
        <v>36</v>
      </c>
      <c r="AO123" s="3">
        <f t="shared" si="20"/>
        <v>36</v>
      </c>
      <c r="AP123" s="3">
        <f t="shared" si="20"/>
        <v>36</v>
      </c>
      <c r="AQ123" s="3">
        <f t="shared" si="20"/>
        <v>36</v>
      </c>
      <c r="AR123" s="3">
        <f t="shared" si="20"/>
        <v>36</v>
      </c>
      <c r="AS123" s="3">
        <f t="shared" si="20"/>
        <v>36</v>
      </c>
      <c r="AT123" s="3">
        <f t="shared" si="20"/>
        <v>36</v>
      </c>
      <c r="AU123" s="3">
        <f t="shared" si="20"/>
        <v>16</v>
      </c>
      <c r="AV123" s="3">
        <f t="shared" ref="AF123:AV123" si="21">AV102+AV103+AV104+AV105+AV106+AV107+AV108+AV109+AV110+AV111+AV112+AV113+AV114+AV115+AV120+AV121+AV122+AV110+AV116+AV117+AV118</f>
        <v>911</v>
      </c>
      <c r="AX123" s="2"/>
    </row>
    <row r="124" spans="1:50" x14ac:dyDescent="0.25">
      <c r="AW124" s="13"/>
    </row>
    <row r="125" spans="1:50" x14ac:dyDescent="0.25">
      <c r="AW125" s="13"/>
    </row>
    <row r="126" spans="1:50" x14ac:dyDescent="0.25">
      <c r="AW126" s="13"/>
    </row>
    <row r="127" spans="1:50" x14ac:dyDescent="0.25">
      <c r="AW127" s="13"/>
    </row>
    <row r="128" spans="1:50" x14ac:dyDescent="0.25">
      <c r="AW128" s="13"/>
    </row>
  </sheetData>
  <mergeCells count="73">
    <mergeCell ref="AV98:AV99"/>
    <mergeCell ref="D100:AU100"/>
    <mergeCell ref="A121:B121"/>
    <mergeCell ref="A123:B123"/>
    <mergeCell ref="D96:AS97"/>
    <mergeCell ref="A98:A99"/>
    <mergeCell ref="B98:B99"/>
    <mergeCell ref="C98:H98"/>
    <mergeCell ref="I98:L98"/>
    <mergeCell ref="M98:P98"/>
    <mergeCell ref="Q98:T98"/>
    <mergeCell ref="U98:U99"/>
    <mergeCell ref="V98:Y98"/>
    <mergeCell ref="Z98:AC98"/>
    <mergeCell ref="AD98:AH98"/>
    <mergeCell ref="AI98:AL98"/>
    <mergeCell ref="AM98:AP98"/>
    <mergeCell ref="AQ98:AU98"/>
    <mergeCell ref="K95:L95"/>
    <mergeCell ref="A63:B63"/>
    <mergeCell ref="A64:B64"/>
    <mergeCell ref="A92:B92"/>
    <mergeCell ref="A94:B94"/>
    <mergeCell ref="I69:L69"/>
    <mergeCell ref="AI69:AL69"/>
    <mergeCell ref="AQ69:AT69"/>
    <mergeCell ref="D36:AS37"/>
    <mergeCell ref="A38:A39"/>
    <mergeCell ref="B38:B39"/>
    <mergeCell ref="U38:U39"/>
    <mergeCell ref="M69:P69"/>
    <mergeCell ref="Q69:T69"/>
    <mergeCell ref="V69:Y69"/>
    <mergeCell ref="Z69:AC69"/>
    <mergeCell ref="AM69:AP69"/>
    <mergeCell ref="A69:A70"/>
    <mergeCell ref="B69:B70"/>
    <mergeCell ref="Q38:T38"/>
    <mergeCell ref="V38:Y38"/>
    <mergeCell ref="Z38:AC38"/>
    <mergeCell ref="C69:H69"/>
    <mergeCell ref="D4:AS5"/>
    <mergeCell ref="A6:A7"/>
    <mergeCell ref="B6:B7"/>
    <mergeCell ref="AV38:AV39"/>
    <mergeCell ref="D40:AU40"/>
    <mergeCell ref="AV6:AV7"/>
    <mergeCell ref="D8:AU8"/>
    <mergeCell ref="A32:B32"/>
    <mergeCell ref="A33:B33"/>
    <mergeCell ref="Q6:T6"/>
    <mergeCell ref="AQ6:AU6"/>
    <mergeCell ref="H38:L38"/>
    <mergeCell ref="Z6:AC6"/>
    <mergeCell ref="AM6:AP6"/>
    <mergeCell ref="C6:H6"/>
    <mergeCell ref="AD38:AH38"/>
    <mergeCell ref="AV69:AV70"/>
    <mergeCell ref="D71:AU71"/>
    <mergeCell ref="U6:U7"/>
    <mergeCell ref="AM38:AP38"/>
    <mergeCell ref="M6:P6"/>
    <mergeCell ref="V6:Y6"/>
    <mergeCell ref="AD69:AH69"/>
    <mergeCell ref="C38:G38"/>
    <mergeCell ref="D67:AS68"/>
    <mergeCell ref="I6:L6"/>
    <mergeCell ref="AD6:AH6"/>
    <mergeCell ref="AI6:AL6"/>
    <mergeCell ref="AI38:AL38"/>
    <mergeCell ref="U69:U70"/>
    <mergeCell ref="AQ38:AU38"/>
    <mergeCell ref="M38:P3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V6P3ou69Ott0welU9GrJtB9eQqYgQL+gnZuSeue4B1k=</DigestValue>
    </Reference>
    <Reference Type="http://www.w3.org/2000/09/xmldsig#Object" URI="#idOfficeObject">
      <DigestMethod Algorithm="urn:ietf:params:xml:ns:cpxmlsec:algorithms:gostr34112012-256"/>
      <DigestValue>B2m7C07BijLFmAf1VrpM+az1g7nBybn7cRbEHdJWhpI=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zJr9mWHQ04SgLAyGDi8djKhN542H0CwWB7c9om6xjss=</DigestValue>
    </Reference>
  </SignedInfo>
  <SignatureValue>TbJQmBYXRKDB0cIu3HlOb0FuFo9572bkVxGXKhwwbyh3Grt/UEv6CkqJzdqHqiix
32QRHpWC+9+aA4hmA6Qu+g==</SignatureValue>
  <KeyInfo>
    <X509Data>
      <X509Certificate>MIIJMzCCCOCgAwIBAgIRAIMZSVxSDhONUTvYcxP1vMQwCgYIKoUDBwEBAwIwggFX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gdGB0LjQuDEuMCwGA1UEAwwl0JrQsNC30L3QsNGH0LXQudGB0YLQstC+INCg0L7R
gdGB0LjQuDAeFw0yMzAxMjAwMjI3MDBaFw0yNDA0MTQwMjI3MDBaMIICJzELMAkG
A1UEBhMCUlUxJDAiBgNVBAgMG9CQ0LvRgtCw0LnRgdC60LjQuSDQutGA0LDQuTEV
MBMGA1UEBwwM0K/RgNC+0LLQvtC1MRkwFwYDVQQMDBDQlNC40YDQtdC60YLQvtGA
MYHjMIHgBgNVBAoMgdjQmtCg0JDQldCS0J7QlSDQk9Ce0KHQo9CU0JDQoNCh0KLQ
ktCV0J3QndCe0JUg0JHQrtCU0JbQldCi0J3QntCVINCf0KDQntCk0JXQodCh0JjQ
ntCd0JDQm9Cs0J3QntCVINCe0JHQoNCQ0JfQntCS0JDQotCV0JvQrNCd0J7QlSDQ
o9Cn0KDQldCW0JTQldCd0JjQlSAi0K/QoNCe0JLQodCa0J7QmSDQn9Ce0JvQmNCi
0JXQpdCd0JjQp9CV0KHQmtCY0Jkg0KLQldCl0J3QmNCa0KPQnCIxFjAUBgUqhQNk
AxILMDUwOTk0MTk5ODQxGjAYBggqhQMDgQMBARIMMjIxMTAwMzU3ODkzMR4wHAYJ
KoZIhvcNAQkBFg9zd2V0YWx3QG1haWwucnUxLjAsBgNVBCoMJdCh0LLQtdGC0LvQ
sNC90LAg0JLQuNC60YLQvtGA0L7QstC90LAxFzAVBgNVBAQMDtCb0YvRgdC10L3Q
utC+MT0wOwYDVQQDDDTQm9GL0YHQtdC90LrQviDQodCy0LXRgtC70LDQvdCwINCS
0LjQutGC0L7RgNC+0LLQvdCwMGYwHwYIKoUDBwEBAQEwEwYHKoUDAgIkAAYIKoUD
BwEBAgIDQwAEQGfK/1I8gEt+ZCPOu0dsbCv9QHhfr3XMdaZZ6pNj3H0GqGoxvIqf
lNhoOdzF3siUnNn3/HcQGkgxh8H7NoG8n2ujggSqMIIEpjAOBgNVHQ8BAf8EBAMC
A/gwOgYDVR0lBDMwMQYIKwYBBQUHAwIGCCsGAQUFBwMIBggqhQMCAQYIBQYIKoUD
A4F7AQEGByqFAwOBewYwEwYDVR0gBAwwCjAIBgYqhQNkcQEwDAYFKoUDZHIEAwIB
ATAtBgUqhQNkbwQkDCLQmtGA0LjQv9GC0L7Qn9GA0L4gQ1NQICg1LjAuMTIwMDAp
MIIBiQYFKoUDZHAEggF+MIIBegyBh9Cf0YDQvtCz0YDQsNC80LzQvdC+LdCw0L/Q
v9Cw0YDQsNGC0L3Ri9C5INC60L7QvNC/0LvQtdC60YEgVmlQTmV0IFBLSSBTZXJ2
aWNlICjQvdCwINCw0L/Qv9Cw0YDQsNGC0L3QvtC5INC/0LvQsNGC0YTQvtGA0LzQ
tSBIU00gMjAwMFEyKQxo0J/RgNC+0LPRgNCw0LzQvNC90L4t0LDQv9C/0LDRgNCw
0YLQvdGL0Lkg0LrQvtC80L/Qu9C10LrRgSDCq9Cu0L3QuNGB0LXRgNGCLdCT0J7Q
odCiwrsuINCS0LXRgNGB0LjRjyA0LjAMTtCh0LXRgNGC0LjRhNC40LrQsNGCINGB
0L7QvtGC0LLQtdGC0YHRgtCy0LjRjyDihJbQodCkLzEyNC0zNzQzINC+0YIgMDQu
MDkuMjAxOQw00JfQsNC60LvRjtGH0LXQvdC40LUg4oSWIDE0OS83LzYvNDUyINC+
0YIgMzAuMTIuMjAyMTBmBgNVHR8EXzBdMC6gLKAqhihodHRwOi8vY3JsLnJvc2th
em5hLnJ1L2NybC91Y2ZrXzIwMjIuY3JsMCugKaAnhiVodHRwOi8vY3JsLmZrLmxv
Y2FsL2NybC91Y2ZrXzIwMjIuY3JsMHcGCCsGAQUFBwEBBGswaTA0BggrBgEFBQcw
AoYoaHR0cDovL2NybC5yb3NrYXpuYS5ydS9jcmwvdWNma18yMDIyLmNydDAxBggr
BgEFBQcwAoYlaHR0cDovL2NybC5may5sb2NhbC9jcmwvdWNma18yMDIyLmNydDAd
BgNVHQ4EFgQUK8X7uw+YJltHqRE+xY11CZV8B14wggF3BgNVHSMEggFuMIIBaoAU
HYAm0oli5wSBjx5K6KtyknYt3T2hggFDpIIBPzCCATsxITAfBgkqhkiG9w0BCQEW
EmRpdEBkaWdpdGFsLmdvdi5ydTELMAkGA1UEBhMCUlUxGDAWBgNVBAgMDzc3INCc
0L7RgdC60LLQsDEZMBcGA1UEBwwQ0LMuINCc0L7RgdC60LLQsDFTMFEGA1UECQxK
0J/RgNC10YHQvdC10L3RgdC60LDRjyDQvdCw0LHQtdGA0LXQttC90LDRjywg0LTQ
vtC8IDEwLCDRgdGC0YDQvtC10L3QuNC1IDIxJjAkBgNVBAoMHdCc0LjQvdGG0LjR
hNGA0Ysg0KDQvtGB0YHQuNC4MRgwFgYFKoUDZAESDTEwNDc3MDIwMjY3MDExFTAT
BgUqhQNkBBIKNzcxMDQ3NDM3NTEmMCQGA1UEAwwd0JzQuNC90YbQuNGE0YDRiyDQ
oNC+0YHRgdC40LiCCwDP6P9hAAAAAAX2MAoGCCqFAwcBAQMCA0EAPY8AMQMAr4Fr
FuoFVGOE9lXKeB70pHUEXqj+QU0bepU5NRdpSqeJenC/7YhwMAd3eNHHI8jhLogq
QdE/mkB/8Q==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O4TcuPiO/FD1sm2tkLmfNX37Vng=</DigestValue>
      </Reference>
      <Reference URI="/xl/calcChain.xml?ContentType=application/vnd.openxmlformats-officedocument.spreadsheetml.calcChain+xml">
        <DigestMethod Algorithm="http://www.w3.org/2000/09/xmldsig#sha1"/>
        <DigestValue>lZofB2tkxw9FhzDz/6eobza5Ahc=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G+koJJAVtihgriRY6mB73lCVCxc=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iNg0EAJ9r6q2Zx+172Xd0hOMk8E=</DigestValue>
      </Reference>
      <Reference URI="/xl/externalLinks/_rels/externalLink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ZCjlGyCm3MtVj3QC8Gs830/RVAs=</DigestValue>
      </Reference>
      <Reference URI="/xl/externalLinks/_rels/externalLink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ekyMaJeaUl/vyICy/MBV7/VK+p8=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oul5tLOiYhtYwm6+MiVc6aG50GY=</DigestValue>
      </Reference>
      <Reference URI="/xl/externalLinks/externalLink2.xml?ContentType=application/vnd.openxmlformats-officedocument.spreadsheetml.externalLink+xml">
        <DigestMethod Algorithm="http://www.w3.org/2000/09/xmldsig#sha1"/>
        <DigestValue>DgJc3h1OaFdlJ2hIRRQdpq31R88=</DigestValue>
      </Reference>
      <Reference URI="/xl/externalLinks/externalLink3.xml?ContentType=application/vnd.openxmlformats-officedocument.spreadsheetml.externalLink+xml">
        <DigestMethod Algorithm="http://www.w3.org/2000/09/xmldsig#sha1"/>
        <DigestValue>h4VNqLGXzNRbLR1WaAx1FYrJmgI=</DigestValue>
      </Reference>
      <Reference URI="/xl/externalLinks/externalLink4.xml?ContentType=application/vnd.openxmlformats-officedocument.spreadsheetml.externalLink+xml">
        <DigestMethod Algorithm="http://www.w3.org/2000/09/xmldsig#sha1"/>
        <DigestValue>uAaL3vqDb8l+BbzQyVpjPfnicLM=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sjNwVwbtAqw9fpj5Fy79VdaeFaw=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sharedStrings.xml?ContentType=application/vnd.openxmlformats-officedocument.spreadsheetml.sharedStrings+xml">
        <DigestMethod Algorithm="http://www.w3.org/2000/09/xmldsig#sha1"/>
        <DigestValue>HGT1UuLgLo9KLGk5pyllJauyLxA=</DigestValue>
      </Reference>
      <Reference URI="/xl/styles.xml?ContentType=application/vnd.openxmlformats-officedocument.spreadsheetml.styles+xml">
        <DigestMethod Algorithm="http://www.w3.org/2000/09/xmldsig#sha1"/>
        <DigestValue>vZFyA2RWR5hqt8QUo1LfMJvs394=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xvpAEWBPwJAj1lTigjAd/HiaxcE=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6EDaHn/Wnk2swYBNOYbYnJm4jWk=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2023-11-28T01:44:16Z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16.0.14332/22</OfficeVersion>
          <ApplicationVersion>16.0.14332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2023-11-28T01:44:16Z</xd:SigningTime>
          <xd:SigningCertificate>
            <xd:Cert>
              <xd:CertDigest>
                <DigestMethod Algorithm="http://www.w3.org/2000/09/xmldsig#sha1"/>
                <DigestValue>BkYEelfSWbakZMcppPH2Qf2zWfE=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174260162799574156024004493549992524996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2023-11-13T06:23:08Z</dcterms:modified>
</cp:coreProperties>
</file>